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子入力シート" sheetId="1" r:id="rId1"/>
    <sheet name="女子入力シート" sheetId="2" r:id="rId2"/>
    <sheet name="男子データ" sheetId="3" r:id="rId3"/>
    <sheet name="女子データ" sheetId="4" r:id="rId4"/>
    <sheet name="学校番号" sheetId="5" r:id="rId5"/>
  </sheets>
  <definedNames>
    <definedName name="高校リスト">'学校番号'!$F$2:$F$3</definedName>
    <definedName name="高校名">'学校番号'!$G$2:$G$3</definedName>
    <definedName name="高等学校長" localSheetId="1">'女子入力シート'!$M$30</definedName>
    <definedName name="高等学校長">'男子入力シート'!$M$30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P30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J30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C30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24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A27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24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J27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G30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M30" authorId="0">
      <text>
        <r>
          <rPr>
            <sz val="14"/>
            <rFont val="ＭＳ Ｐゴシック"/>
            <family val="3"/>
          </rPr>
          <t>高等部も選べます</t>
        </r>
      </text>
    </comment>
    <comment ref="A30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</commentList>
</comments>
</file>

<file path=xl/comments2.xml><?xml version="1.0" encoding="utf-8"?>
<comments xmlns="http://schemas.openxmlformats.org/spreadsheetml/2006/main">
  <authors>
    <author>nobuyoshi</author>
    <author>神奈川県教育委員会</author>
  </authors>
  <commentLis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24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J24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A27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27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A30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C30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30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J30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M30" authorId="0">
      <text>
        <r>
          <rPr>
            <sz val="14"/>
            <rFont val="ＭＳ Ｐゴシック"/>
            <family val="3"/>
          </rPr>
          <t>高等部も選べます</t>
        </r>
      </text>
    </comment>
    <comment ref="P30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sharedStrings.xml><?xml version="1.0" encoding="utf-8"?>
<sst xmlns="http://schemas.openxmlformats.org/spreadsheetml/2006/main" count="188" uniqueCount="108">
  <si>
    <t>上記の生徒が標記大会に出場することを認めます。</t>
  </si>
  <si>
    <t>印</t>
  </si>
  <si>
    <t>(</t>
  </si>
  <si>
    <t>)</t>
  </si>
  <si>
    <t>ドロー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</si>
  <si>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</si>
  <si>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</si>
  <si>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</si>
  <si>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</si>
  <si>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</si>
  <si>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</si>
  <si>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</si>
  <si>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</si>
  <si>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</si>
  <si>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</si>
  <si>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</si>
  <si>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</si>
  <si>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</si>
  <si>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</si>
  <si>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</si>
  <si>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</si>
  <si>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</si>
  <si>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</si>
  <si>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</si>
  <si>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</si>
  <si>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</si>
  <si>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</si>
  <si>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</si>
  <si>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</si>
  <si>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</si>
  <si>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</si>
  <si>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</si>
  <si>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</si>
  <si>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</si>
  <si>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</si>
  <si>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</si>
  <si>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</si>
  <si>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</si>
  <si>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</si>
  <si>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</si>
  <si>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</si>
  <si>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</si>
  <si>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</si>
  <si>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</si>
  <si>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</si>
  <si>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</si>
  <si>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</si>
  <si>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</si>
  <si>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</si>
  <si>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</si>
  <si>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</si>
  <si>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</si>
  <si>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</si>
  <si>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</si>
  <si>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</si>
  <si>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</si>
  <si>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</si>
  <si>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</si>
  <si>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</si>
  <si>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記号</t>
  </si>
  <si>
    <t>番号</t>
  </si>
  <si>
    <t>氏名１</t>
  </si>
  <si>
    <t>氏名２</t>
  </si>
  <si>
    <t>学年</t>
  </si>
  <si>
    <t>氏名</t>
  </si>
  <si>
    <t>学年１</t>
  </si>
  <si>
    <t>学年２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</si>
  <si>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</si>
  <si>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</si>
  <si>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</si>
  <si>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</si>
  <si>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</si>
  <si>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</si>
  <si>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</si>
  <si>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</si>
  <si>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</si>
  <si>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</si>
  <si>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</si>
  <si>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</si>
  <si>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</si>
  <si>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</si>
  <si>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</si>
  <si>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</si>
  <si>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</si>
  <si>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</si>
  <si>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</si>
  <si>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</si>
  <si>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</si>
  <si>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</si>
  <si>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</si>
  <si>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シングルス</t>
  </si>
  <si>
    <t>ダブルス</t>
  </si>
  <si>
    <t>高等学校長</t>
  </si>
  <si>
    <t>*必ず実力順で入力してください</t>
  </si>
  <si>
    <t>　ドローの欄は入力しないでください</t>
  </si>
  <si>
    <t>　氏名は必ずフルネームで入力してください</t>
  </si>
  <si>
    <t>高等部</t>
  </si>
  <si>
    <t>リスト</t>
  </si>
  <si>
    <t>ダブルス</t>
  </si>
  <si>
    <t>湘南定時制</t>
  </si>
  <si>
    <t>湘 南 定</t>
  </si>
  <si>
    <t>湘定</t>
  </si>
  <si>
    <t>Ｖ２　変更点メモ</t>
  </si>
  <si>
    <t>・湘南定時制を１３３で追加</t>
  </si>
  <si>
    <t>日大藤沢</t>
  </si>
  <si>
    <t>茅定</t>
  </si>
  <si>
    <t>茅ヶ崎定</t>
  </si>
  <si>
    <t>茅ヶ崎定時制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</si>
</sst>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11" fillId="33" borderId="0" xfId="0" applyFont="1" applyFill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center" vertical="center" shrinkToFit="1"/>
      <protection/>
    </xf>
    <xf numFmtId="0" fontId="16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6" fillId="0" borderId="0" xfId="0" applyFont="1" applyAlignment="1" applyProtection="1">
      <alignment horizontal="right" vertical="center" shrinkToFit="1"/>
      <protection/>
    </xf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/>
    </xf>
    <xf numFmtId="0" fontId="5" fillId="0" borderId="3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5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0" zoomScaleNormal="80" zoomScalePageLayoutView="0" workbookViewId="0" topLeftCell="A1">
      <selection activeCell="R1" sqref="R1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9.00390625" style="0" customWidth="1"/>
  </cols>
  <sheetData>
    <row r="1" spans="16:18" ht="35.25" customHeight="1" thickBot="1">
      <c r="P1" s="75" t="s">
        <v>5</v>
      </c>
      <c r="Q1" s="75"/>
      <c r="R1" s="43"/>
    </row>
    <row r="3" spans="1:18" ht="35.25" customHeight="1">
      <c r="A3" s="56" t="str">
        <f ca="1">"平成"&amp;YEAR(NOW())-1988&amp;"("&amp;YEAR(NOW())&amp;")年度　夏期湘南地区高等学校テニス大会申込書（ 男子 ）"</f>
        <v>平成27(2015)年度　夏期湘南地区高等学校テニス大会申込書（ 男子 ）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ht="13.5">
      <c r="A4" s="1"/>
    </row>
    <row r="5" spans="1:18" ht="27.75" customHeight="1">
      <c r="A5" s="63" t="s">
        <v>90</v>
      </c>
      <c r="B5" s="63"/>
      <c r="C5" s="2"/>
      <c r="D5" s="2"/>
      <c r="E5" s="2"/>
      <c r="F5" s="2"/>
      <c r="G5" s="2"/>
      <c r="H5" s="2"/>
      <c r="I5" s="2"/>
      <c r="J5" s="2"/>
      <c r="K5" s="2"/>
      <c r="L5" s="63" t="s">
        <v>91</v>
      </c>
      <c r="M5" s="63"/>
      <c r="N5" s="32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46">
        <f>IF($J$30&lt;&gt;"",IF(ISERROR(FIND("県立",$J$30)),$J$30,MID($J$30,FIND("県立",$J$30)+2,20)),"")</f>
      </c>
      <c r="C7" s="46"/>
      <c r="D7" s="4" t="s">
        <v>3</v>
      </c>
      <c r="E7" s="5"/>
      <c r="F7" s="52" t="s">
        <v>5</v>
      </c>
      <c r="G7" s="53"/>
      <c r="H7" s="53"/>
      <c r="I7" s="54"/>
      <c r="J7" s="2"/>
      <c r="K7" s="2"/>
      <c r="L7" s="3" t="s">
        <v>2</v>
      </c>
      <c r="M7" s="46">
        <f>IF($J$30&lt;&gt;"",IF(ISERROR(FIND("県立",$J$30)),$J$30,MID($J$30,FIND("県立",$J$30)+2,20)),"")</f>
      </c>
      <c r="N7" s="46"/>
      <c r="O7" s="46"/>
      <c r="P7" s="46"/>
      <c r="Q7" s="4" t="s">
        <v>3</v>
      </c>
      <c r="R7" s="20" t="s">
        <v>5</v>
      </c>
    </row>
    <row r="8" spans="1:18" ht="20.25" customHeight="1">
      <c r="A8" s="6"/>
      <c r="B8" s="47" t="str">
        <f>IF($M$30="高等学校長","高等学校",IF($M$30="高等部","高等部",""))&amp;IF($R$1&gt;132,"(定)","")</f>
        <v>高等学校</v>
      </c>
      <c r="C8" s="64"/>
      <c r="D8" s="64"/>
      <c r="E8" s="65"/>
      <c r="F8" s="66">
        <f>IF($R$1&gt;0,$R$1,"")</f>
      </c>
      <c r="G8" s="67"/>
      <c r="H8" s="67"/>
      <c r="I8" s="68"/>
      <c r="J8" s="2"/>
      <c r="K8" s="2"/>
      <c r="L8" s="7"/>
      <c r="M8" s="8"/>
      <c r="N8" s="8"/>
      <c r="O8" s="8"/>
      <c r="P8" s="47" t="str">
        <f>IF($M$30="高等学校長","高等学校",IF($M$30="高等部","高等部",""))&amp;IF($R$1&gt;132,"(定)","")</f>
        <v>高等学校</v>
      </c>
      <c r="Q8" s="48"/>
      <c r="R8" s="21">
        <f>IF($R$1&gt;0,$R$1,"")</f>
      </c>
    </row>
    <row r="9" spans="1:18" ht="13.5">
      <c r="A9" s="9"/>
      <c r="B9" s="41" t="s">
        <v>67</v>
      </c>
      <c r="C9" s="73" t="s">
        <v>63</v>
      </c>
      <c r="D9" s="73"/>
      <c r="E9" s="74"/>
      <c r="F9" s="50" t="s">
        <v>4</v>
      </c>
      <c r="G9" s="51"/>
      <c r="H9" s="51"/>
      <c r="I9" s="69"/>
      <c r="J9" s="2"/>
      <c r="K9" s="2"/>
      <c r="L9" s="9"/>
      <c r="M9" s="50" t="s">
        <v>67</v>
      </c>
      <c r="N9" s="51"/>
      <c r="O9" s="40" t="s">
        <v>63</v>
      </c>
      <c r="P9" s="41" t="s">
        <v>67</v>
      </c>
      <c r="Q9" s="40" t="s">
        <v>63</v>
      </c>
      <c r="R9" s="22" t="s">
        <v>4</v>
      </c>
    </row>
    <row r="10" spans="1:18" ht="42.75" customHeight="1">
      <c r="A10" s="14">
        <v>1</v>
      </c>
      <c r="B10" s="39"/>
      <c r="C10" s="44"/>
      <c r="D10" s="44"/>
      <c r="E10" s="45"/>
      <c r="F10" s="70"/>
      <c r="G10" s="71"/>
      <c r="H10" s="71"/>
      <c r="I10" s="72"/>
      <c r="J10" s="10"/>
      <c r="K10" s="10"/>
      <c r="L10" s="16">
        <v>1</v>
      </c>
      <c r="M10" s="57"/>
      <c r="N10" s="58"/>
      <c r="O10" s="42"/>
      <c r="P10" s="39"/>
      <c r="Q10" s="42"/>
      <c r="R10" s="19"/>
    </row>
    <row r="11" spans="1:18" ht="42.75" customHeight="1">
      <c r="A11" s="14">
        <v>2</v>
      </c>
      <c r="B11" s="39"/>
      <c r="C11" s="44"/>
      <c r="D11" s="44"/>
      <c r="E11" s="45"/>
      <c r="F11" s="70"/>
      <c r="G11" s="71"/>
      <c r="H11" s="71"/>
      <c r="I11" s="72"/>
      <c r="J11" s="10"/>
      <c r="K11" s="10"/>
      <c r="L11" s="16">
        <v>2</v>
      </c>
      <c r="M11" s="57"/>
      <c r="N11" s="58"/>
      <c r="O11" s="42"/>
      <c r="P11" s="39"/>
      <c r="Q11" s="42"/>
      <c r="R11" s="19"/>
    </row>
    <row r="12" spans="1:18" ht="42.75" customHeight="1">
      <c r="A12" s="14">
        <v>3</v>
      </c>
      <c r="B12" s="39"/>
      <c r="C12" s="44"/>
      <c r="D12" s="44"/>
      <c r="E12" s="45"/>
      <c r="F12" s="70"/>
      <c r="G12" s="71"/>
      <c r="H12" s="71"/>
      <c r="I12" s="72"/>
      <c r="J12" s="10"/>
      <c r="K12" s="10"/>
      <c r="L12" s="16">
        <v>3</v>
      </c>
      <c r="M12" s="57"/>
      <c r="N12" s="58"/>
      <c r="O12" s="42"/>
      <c r="P12" s="39"/>
      <c r="Q12" s="42"/>
      <c r="R12" s="19"/>
    </row>
    <row r="13" spans="1:18" ht="42.75" customHeight="1">
      <c r="A13" s="14">
        <v>4</v>
      </c>
      <c r="B13" s="39"/>
      <c r="C13" s="44"/>
      <c r="D13" s="44"/>
      <c r="E13" s="45"/>
      <c r="F13" s="70"/>
      <c r="G13" s="71"/>
      <c r="H13" s="71"/>
      <c r="I13" s="72"/>
      <c r="J13" s="10"/>
      <c r="K13" s="10"/>
      <c r="L13" s="16">
        <v>4</v>
      </c>
      <c r="M13" s="57"/>
      <c r="N13" s="58"/>
      <c r="O13" s="42"/>
      <c r="P13" s="39"/>
      <c r="Q13" s="42"/>
      <c r="R13" s="19"/>
    </row>
    <row r="14" spans="1:18" ht="42.75" customHeight="1">
      <c r="A14" s="14">
        <v>5</v>
      </c>
      <c r="B14" s="39"/>
      <c r="C14" s="44"/>
      <c r="D14" s="44"/>
      <c r="E14" s="45"/>
      <c r="F14" s="70"/>
      <c r="G14" s="71"/>
      <c r="H14" s="71"/>
      <c r="I14" s="72"/>
      <c r="J14" s="10"/>
      <c r="K14" s="10"/>
      <c r="L14" s="16">
        <v>5</v>
      </c>
      <c r="M14" s="57"/>
      <c r="N14" s="58"/>
      <c r="O14" s="42"/>
      <c r="P14" s="39"/>
      <c r="Q14" s="42"/>
      <c r="R14" s="19"/>
    </row>
    <row r="15" spans="1:18" ht="42.75" customHeight="1">
      <c r="A15" s="14">
        <v>6</v>
      </c>
      <c r="B15" s="39"/>
      <c r="C15" s="44"/>
      <c r="D15" s="44"/>
      <c r="E15" s="45"/>
      <c r="F15" s="70"/>
      <c r="G15" s="71"/>
      <c r="H15" s="71"/>
      <c r="I15" s="72"/>
      <c r="J15" s="10"/>
      <c r="K15" s="10"/>
      <c r="L15" s="16">
        <v>6</v>
      </c>
      <c r="M15" s="57"/>
      <c r="N15" s="58"/>
      <c r="O15" s="42"/>
      <c r="P15" s="39"/>
      <c r="Q15" s="42"/>
      <c r="R15" s="19"/>
    </row>
    <row r="16" spans="1:18" ht="42.75" customHeight="1">
      <c r="A16" s="14">
        <v>7</v>
      </c>
      <c r="B16" s="39"/>
      <c r="C16" s="44"/>
      <c r="D16" s="44"/>
      <c r="E16" s="45"/>
      <c r="F16" s="70"/>
      <c r="G16" s="71"/>
      <c r="H16" s="71"/>
      <c r="I16" s="72"/>
      <c r="J16" s="10"/>
      <c r="K16" s="10"/>
      <c r="L16" s="16">
        <v>7</v>
      </c>
      <c r="M16" s="57"/>
      <c r="N16" s="58"/>
      <c r="O16" s="42"/>
      <c r="P16" s="39"/>
      <c r="Q16" s="42"/>
      <c r="R16" s="19"/>
    </row>
    <row r="17" spans="1:18" ht="42.75" customHeight="1">
      <c r="A17" s="14">
        <v>8</v>
      </c>
      <c r="B17" s="39"/>
      <c r="C17" s="44"/>
      <c r="D17" s="44"/>
      <c r="E17" s="45"/>
      <c r="F17" s="70"/>
      <c r="G17" s="71"/>
      <c r="H17" s="71"/>
      <c r="I17" s="72"/>
      <c r="J17" s="10"/>
      <c r="K17" s="10"/>
      <c r="L17" s="16">
        <v>8</v>
      </c>
      <c r="M17" s="57"/>
      <c r="N17" s="58"/>
      <c r="O17" s="42"/>
      <c r="P17" s="39"/>
      <c r="Q17" s="42"/>
      <c r="R17" s="19"/>
    </row>
    <row r="18" spans="1:18" ht="42.75" customHeight="1">
      <c r="A18" s="16">
        <v>9</v>
      </c>
      <c r="B18" s="39"/>
      <c r="C18" s="44"/>
      <c r="D18" s="44"/>
      <c r="E18" s="45"/>
      <c r="F18" s="70"/>
      <c r="G18" s="71"/>
      <c r="H18" s="71"/>
      <c r="I18" s="72"/>
      <c r="J18" s="10"/>
      <c r="K18" s="10"/>
      <c r="L18" s="16">
        <v>9</v>
      </c>
      <c r="M18" s="57"/>
      <c r="N18" s="58"/>
      <c r="O18" s="42"/>
      <c r="P18" s="39"/>
      <c r="Q18" s="42"/>
      <c r="R18" s="19"/>
    </row>
    <row r="19" spans="1:18" ht="42.75" customHeight="1">
      <c r="A19" s="16">
        <v>10</v>
      </c>
      <c r="B19" s="39"/>
      <c r="C19" s="44"/>
      <c r="D19" s="44"/>
      <c r="E19" s="45"/>
      <c r="F19" s="70"/>
      <c r="G19" s="71"/>
      <c r="H19" s="71"/>
      <c r="I19" s="72"/>
      <c r="J19" s="10"/>
      <c r="K19" s="10"/>
      <c r="L19" s="16">
        <v>10</v>
      </c>
      <c r="M19" s="57"/>
      <c r="N19" s="58"/>
      <c r="O19" s="42"/>
      <c r="P19" s="39"/>
      <c r="Q19" s="42"/>
      <c r="R19" s="19"/>
    </row>
    <row r="20" spans="1:18" ht="42.75" customHeight="1">
      <c r="A20" s="16">
        <v>11</v>
      </c>
      <c r="B20" s="39"/>
      <c r="C20" s="44"/>
      <c r="D20" s="44"/>
      <c r="E20" s="45"/>
      <c r="F20" s="70"/>
      <c r="G20" s="71"/>
      <c r="H20" s="71"/>
      <c r="I20" s="72"/>
      <c r="J20" s="10"/>
      <c r="K20" s="10"/>
      <c r="L20" s="16">
        <v>11</v>
      </c>
      <c r="M20" s="57"/>
      <c r="N20" s="58"/>
      <c r="O20" s="42"/>
      <c r="P20" s="39"/>
      <c r="Q20" s="42"/>
      <c r="R20" s="19"/>
    </row>
    <row r="21" spans="1:18" ht="42.75" customHeight="1">
      <c r="A21" s="16">
        <v>12</v>
      </c>
      <c r="B21" s="39"/>
      <c r="C21" s="44"/>
      <c r="D21" s="44"/>
      <c r="E21" s="45"/>
      <c r="F21" s="70"/>
      <c r="G21" s="71"/>
      <c r="H21" s="71"/>
      <c r="I21" s="72"/>
      <c r="J21" s="10"/>
      <c r="K21" s="10"/>
      <c r="L21" s="16">
        <v>12</v>
      </c>
      <c r="M21" s="57"/>
      <c r="N21" s="58"/>
      <c r="O21" s="42"/>
      <c r="P21" s="39"/>
      <c r="Q21" s="42"/>
      <c r="R21" s="19"/>
    </row>
    <row r="22" spans="1:18" ht="19.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0"/>
      <c r="K22" s="10"/>
      <c r="L22" s="15"/>
      <c r="M22" s="36"/>
      <c r="N22" s="36"/>
      <c r="O22" s="11"/>
      <c r="P22" s="36"/>
      <c r="Q22" s="11"/>
      <c r="R22" s="11"/>
    </row>
    <row r="23" spans="1:18" ht="19.5" customHeight="1">
      <c r="A23" s="91" t="s">
        <v>85</v>
      </c>
      <c r="B23" s="92"/>
      <c r="C23" s="92"/>
      <c r="D23" s="92"/>
      <c r="E23" s="92"/>
      <c r="F23" s="92"/>
      <c r="G23" s="92"/>
      <c r="H23" s="92"/>
      <c r="I23" s="93"/>
      <c r="J23" s="59" t="s">
        <v>86</v>
      </c>
      <c r="K23" s="59"/>
      <c r="L23" s="59"/>
      <c r="M23" s="60"/>
      <c r="N23" s="100" t="s">
        <v>93</v>
      </c>
      <c r="O23" s="101"/>
      <c r="P23" s="101"/>
      <c r="Q23" s="101"/>
      <c r="R23" s="101"/>
    </row>
    <row r="24" spans="1:18" ht="19.5" customHeight="1">
      <c r="A24" s="94"/>
      <c r="B24" s="80"/>
      <c r="C24" s="80"/>
      <c r="D24" s="80"/>
      <c r="E24" s="80"/>
      <c r="F24" s="80"/>
      <c r="G24" s="80"/>
      <c r="H24" s="80"/>
      <c r="I24" s="95"/>
      <c r="J24" s="79"/>
      <c r="K24" s="80"/>
      <c r="L24" s="80"/>
      <c r="M24" s="81"/>
      <c r="N24" s="102" t="s">
        <v>94</v>
      </c>
      <c r="O24" s="103"/>
      <c r="P24" s="103"/>
      <c r="Q24" s="103"/>
      <c r="R24" s="103"/>
    </row>
    <row r="25" spans="1:18" ht="19.5" customHeight="1">
      <c r="A25" s="96"/>
      <c r="B25" s="83"/>
      <c r="C25" s="83"/>
      <c r="D25" s="83"/>
      <c r="E25" s="83"/>
      <c r="F25" s="83"/>
      <c r="G25" s="83"/>
      <c r="H25" s="83"/>
      <c r="I25" s="97"/>
      <c r="J25" s="82"/>
      <c r="K25" s="83"/>
      <c r="L25" s="83"/>
      <c r="M25" s="84"/>
      <c r="N25" s="102" t="s">
        <v>95</v>
      </c>
      <c r="O25" s="104"/>
      <c r="P25" s="104"/>
      <c r="Q25" s="104"/>
      <c r="R25" s="104"/>
    </row>
    <row r="26" spans="1:18" ht="18.75">
      <c r="A26" s="86" t="s">
        <v>87</v>
      </c>
      <c r="B26" s="87"/>
      <c r="C26" s="87"/>
      <c r="D26" s="87"/>
      <c r="E26" s="87"/>
      <c r="F26" s="87"/>
      <c r="G26" s="87"/>
      <c r="H26" s="87"/>
      <c r="I26" s="88"/>
      <c r="J26" s="61" t="s">
        <v>87</v>
      </c>
      <c r="K26" s="61"/>
      <c r="L26" s="61"/>
      <c r="M26" s="62"/>
      <c r="N26" s="12"/>
      <c r="O26" s="37"/>
      <c r="P26" s="37"/>
      <c r="Q26" s="37"/>
      <c r="R26" s="12"/>
    </row>
    <row r="27" spans="1:18" ht="39.75" customHeight="1" thickBot="1">
      <c r="A27" s="89"/>
      <c r="B27" s="77"/>
      <c r="C27" s="77"/>
      <c r="D27" s="77"/>
      <c r="E27" s="77"/>
      <c r="F27" s="77"/>
      <c r="G27" s="77"/>
      <c r="H27" s="77"/>
      <c r="I27" s="90"/>
      <c r="J27" s="76"/>
      <c r="K27" s="77"/>
      <c r="L27" s="77"/>
      <c r="M27" s="78"/>
      <c r="N27" s="17"/>
      <c r="O27" s="38"/>
      <c r="P27" s="38"/>
      <c r="Q27" s="38"/>
      <c r="R27" s="12"/>
    </row>
    <row r="28" spans="1:18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2"/>
      <c r="K28" s="2"/>
      <c r="L28" s="2"/>
      <c r="M28" s="2"/>
      <c r="N28" s="2"/>
      <c r="O28" s="2"/>
      <c r="P28" s="13"/>
      <c r="Q28" s="13"/>
      <c r="R28" s="13"/>
    </row>
    <row r="29" spans="1:18" ht="17.25">
      <c r="A29" s="105" t="s">
        <v>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30"/>
      <c r="Q29" s="13"/>
      <c r="R29" s="13"/>
    </row>
    <row r="30" spans="1:18" ht="42.75" customHeight="1">
      <c r="A30" s="55" t="str">
        <f ca="1">"平成"&amp;YEAR(NOW())-1988&amp;"("&amp;YEAR(NOW())&amp;")年"</f>
        <v>平成27(2015)年</v>
      </c>
      <c r="B30" s="55"/>
      <c r="C30" s="106"/>
      <c r="D30" s="106"/>
      <c r="E30" s="85" t="s">
        <v>89</v>
      </c>
      <c r="F30" s="85"/>
      <c r="G30" s="29"/>
      <c r="H30" s="33" t="s">
        <v>88</v>
      </c>
      <c r="I30" s="33"/>
      <c r="J30" s="99"/>
      <c r="K30" s="99"/>
      <c r="L30" s="99"/>
      <c r="M30" s="98" t="s">
        <v>92</v>
      </c>
      <c r="N30" s="98"/>
      <c r="O30" s="31"/>
      <c r="P30" s="49"/>
      <c r="Q30" s="49"/>
      <c r="R30" s="34" t="s">
        <v>1</v>
      </c>
    </row>
    <row r="31" spans="6:10" ht="18.75">
      <c r="F31" s="31"/>
      <c r="G31" s="31"/>
      <c r="H31" s="28"/>
      <c r="I31" s="28"/>
      <c r="J31" s="31"/>
    </row>
    <row r="32" ht="13.5">
      <c r="N32" s="35"/>
    </row>
    <row r="33" ht="13.5">
      <c r="N33" s="35"/>
    </row>
  </sheetData>
  <sheetProtection sheet="1"/>
  <mergeCells count="67">
    <mergeCell ref="C30:D30"/>
    <mergeCell ref="A24:I25"/>
    <mergeCell ref="F11:I11"/>
    <mergeCell ref="F12:I12"/>
    <mergeCell ref="F13:I13"/>
    <mergeCell ref="M30:N30"/>
    <mergeCell ref="J30:L30"/>
    <mergeCell ref="N23:R23"/>
    <mergeCell ref="N24:R24"/>
    <mergeCell ref="N25:R25"/>
    <mergeCell ref="A29:K29"/>
    <mergeCell ref="M14:N14"/>
    <mergeCell ref="E30:F30"/>
    <mergeCell ref="A26:I26"/>
    <mergeCell ref="A27:I27"/>
    <mergeCell ref="F21:I21"/>
    <mergeCell ref="A23:I23"/>
    <mergeCell ref="F14:I14"/>
    <mergeCell ref="F15:I15"/>
    <mergeCell ref="F16:I16"/>
    <mergeCell ref="F17:I17"/>
    <mergeCell ref="M19:N19"/>
    <mergeCell ref="P1:Q1"/>
    <mergeCell ref="F18:I18"/>
    <mergeCell ref="F19:I19"/>
    <mergeCell ref="J27:M27"/>
    <mergeCell ref="J24:M25"/>
    <mergeCell ref="M10:N10"/>
    <mergeCell ref="M11:N11"/>
    <mergeCell ref="M12:N12"/>
    <mergeCell ref="M13:N13"/>
    <mergeCell ref="M21:N21"/>
    <mergeCell ref="B8:E8"/>
    <mergeCell ref="F8:I8"/>
    <mergeCell ref="F9:I9"/>
    <mergeCell ref="F10:I10"/>
    <mergeCell ref="M15:N15"/>
    <mergeCell ref="M16:N16"/>
    <mergeCell ref="F20:I20"/>
    <mergeCell ref="C9:E9"/>
    <mergeCell ref="M18:N18"/>
    <mergeCell ref="F7:I7"/>
    <mergeCell ref="A30:B30"/>
    <mergeCell ref="A3:R3"/>
    <mergeCell ref="M17:N17"/>
    <mergeCell ref="J23:M23"/>
    <mergeCell ref="J26:M26"/>
    <mergeCell ref="A5:B5"/>
    <mergeCell ref="L5:M5"/>
    <mergeCell ref="B7:C7"/>
    <mergeCell ref="M20:N20"/>
    <mergeCell ref="M7:P7"/>
    <mergeCell ref="P8:Q8"/>
    <mergeCell ref="P30:Q30"/>
    <mergeCell ref="M9:N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conditionalFormatting sqref="R1">
    <cfRule type="cellIs" priority="8" dxfId="12" operator="equal" stopIfTrue="1">
      <formula>0</formula>
    </cfRule>
    <cfRule type="cellIs" priority="11" dxfId="13" operator="equal" stopIfTrue="1">
      <formula>0</formula>
    </cfRule>
    <cfRule type="cellIs" priority="12" dxfId="13" operator="equal" stopIfTrue="1">
      <formula>""""""</formula>
    </cfRule>
  </conditionalFormatting>
  <conditionalFormatting sqref="P30 A27:M27 J30:L30">
    <cfRule type="cellIs" priority="7" dxfId="12" operator="equal" stopIfTrue="1">
      <formula>0</formula>
    </cfRule>
  </conditionalFormatting>
  <conditionalFormatting sqref="A24:M25">
    <cfRule type="cellIs" priority="1" dxfId="12" operator="equal" stopIfTrue="1">
      <formula>0</formula>
    </cfRule>
    <cfRule type="cellIs" priority="2" dxfId="13" operator="equal" stopIfTrue="1">
      <formula>0</formula>
    </cfRule>
  </conditionalFormatting>
  <dataValidations count="8">
    <dataValidation allowBlank="1" showInputMessage="1" showErrorMessage="1" imeMode="on" sqref="O30:P30 N32:N33 J30:L30 O26:Q26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halfAlpha" sqref="N27:Q27"/>
    <dataValidation allowBlank="1" showInputMessage="1" showErrorMessage="1" imeMode="off" sqref="C30 A27:M27 G30"/>
    <dataValidation type="list" allowBlank="1" showInputMessage="1" showErrorMessage="1" imeMode="on" sqref="M30:N30">
      <formula1>高校リスト</formula1>
    </dataValidation>
    <dataValidation allowBlank="1" showInputMessage="1" showErrorMessage="1" imeMode="hiragana" sqref="A24:M25 B10:B21 M10:N21 P10:P21"/>
    <dataValidation type="whole" allowBlank="1" showInputMessage="1" showErrorMessage="1" errorTitle="数値が範囲外です" error="1から3しか入力できません" imeMode="halfAlpha" sqref="O10:O21 Q10:Q21">
      <formula1>1</formula1>
      <formula2>3</formula2>
    </dataValidation>
    <dataValidation type="whole" allowBlank="1" showInputMessage="1" showErrorMessage="1" error="1から3までしか入力できません" imeMode="halfAlpha" sqref="C10:E21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80" zoomScaleNormal="80" zoomScalePageLayoutView="0" workbookViewId="0" topLeftCell="A1">
      <selection activeCell="R1" sqref="R1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9.00390625" style="0" customWidth="1"/>
  </cols>
  <sheetData>
    <row r="1" spans="16:18" ht="35.25" customHeight="1" thickBot="1">
      <c r="P1" s="75" t="s">
        <v>5</v>
      </c>
      <c r="Q1" s="75"/>
      <c r="R1" s="43"/>
    </row>
    <row r="3" spans="1:18" ht="35.25" customHeight="1">
      <c r="A3" s="56" t="str">
        <f ca="1">"平成"&amp;YEAR(NOW())-1988&amp;"("&amp;YEAR(NOW())&amp;")年度　夏期湘南地区高等学校テニス大会申込書（ 女子 ）"</f>
        <v>平成27(2015)年度　夏期湘南地区高等学校テニス大会申込書（ 女子 ）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ht="13.5">
      <c r="A4" s="1"/>
    </row>
    <row r="5" spans="1:18" ht="27.75" customHeight="1">
      <c r="A5" s="63" t="s">
        <v>90</v>
      </c>
      <c r="B5" s="63"/>
      <c r="C5" s="2"/>
      <c r="D5" s="2"/>
      <c r="E5" s="2"/>
      <c r="F5" s="2"/>
      <c r="G5" s="2"/>
      <c r="H5" s="2"/>
      <c r="I5" s="2"/>
      <c r="J5" s="2"/>
      <c r="K5" s="2"/>
      <c r="L5" s="63" t="s">
        <v>91</v>
      </c>
      <c r="M5" s="63"/>
      <c r="N5" s="32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46">
        <f>IF($J$30&lt;&gt;"",IF(ISERROR(FIND("県立",$J$30)),$J$30,MID($J$30,FIND("県立",$J$30)+2,20)),"")</f>
      </c>
      <c r="C7" s="46"/>
      <c r="D7" s="4" t="s">
        <v>3</v>
      </c>
      <c r="E7" s="5"/>
      <c r="F7" s="52" t="s">
        <v>5</v>
      </c>
      <c r="G7" s="53"/>
      <c r="H7" s="53"/>
      <c r="I7" s="54"/>
      <c r="J7" s="2"/>
      <c r="K7" s="2"/>
      <c r="L7" s="3" t="s">
        <v>2</v>
      </c>
      <c r="M7" s="46">
        <f>IF($J$30&lt;&gt;"",IF(ISERROR(FIND("県立",$J$30)),$J$30,MID($J$30,FIND("県立",$J$30)+2,20)),"")</f>
      </c>
      <c r="N7" s="46"/>
      <c r="O7" s="46"/>
      <c r="P7" s="46"/>
      <c r="Q7" s="4" t="s">
        <v>3</v>
      </c>
      <c r="R7" s="20" t="s">
        <v>5</v>
      </c>
    </row>
    <row r="8" spans="1:18" ht="20.25" customHeight="1">
      <c r="A8" s="6"/>
      <c r="B8" s="47" t="str">
        <f>IF($M$30="高等学校長","高等学校",IF($M$30="高等部","高等部",""))&amp;IF($R$1&gt;132,"(定)","")</f>
        <v>高等学校</v>
      </c>
      <c r="C8" s="64"/>
      <c r="D8" s="64"/>
      <c r="E8" s="65"/>
      <c r="F8" s="66">
        <f>IF($R$1&gt;0,$R$1,"")</f>
      </c>
      <c r="G8" s="67"/>
      <c r="H8" s="67"/>
      <c r="I8" s="68"/>
      <c r="J8" s="2"/>
      <c r="K8" s="2"/>
      <c r="L8" s="7"/>
      <c r="M8" s="8"/>
      <c r="N8" s="8"/>
      <c r="O8" s="8"/>
      <c r="P8" s="47" t="str">
        <f>IF($M$30="高等学校長","高等学校",IF($M$30="高等部","高等部",""))&amp;IF($R$1&gt;132,"(定)","")</f>
        <v>高等学校</v>
      </c>
      <c r="Q8" s="48"/>
      <c r="R8" s="21">
        <f>IF($R$1&gt;0,$R$1,"")</f>
      </c>
    </row>
    <row r="9" spans="1:18" ht="13.5">
      <c r="A9" s="9"/>
      <c r="B9" s="41" t="s">
        <v>67</v>
      </c>
      <c r="C9" s="73" t="s">
        <v>63</v>
      </c>
      <c r="D9" s="73"/>
      <c r="E9" s="74"/>
      <c r="F9" s="50" t="s">
        <v>4</v>
      </c>
      <c r="G9" s="51"/>
      <c r="H9" s="51"/>
      <c r="I9" s="69"/>
      <c r="J9" s="2"/>
      <c r="K9" s="2"/>
      <c r="L9" s="9"/>
      <c r="M9" s="50" t="s">
        <v>67</v>
      </c>
      <c r="N9" s="51"/>
      <c r="O9" s="40" t="s">
        <v>63</v>
      </c>
      <c r="P9" s="41" t="s">
        <v>67</v>
      </c>
      <c r="Q9" s="40" t="s">
        <v>63</v>
      </c>
      <c r="R9" s="22" t="s">
        <v>4</v>
      </c>
    </row>
    <row r="10" spans="1:18" ht="42.75" customHeight="1">
      <c r="A10" s="14">
        <v>1</v>
      </c>
      <c r="B10" s="39"/>
      <c r="C10" s="44"/>
      <c r="D10" s="44"/>
      <c r="E10" s="45"/>
      <c r="F10" s="70"/>
      <c r="G10" s="71"/>
      <c r="H10" s="71"/>
      <c r="I10" s="72"/>
      <c r="J10" s="10"/>
      <c r="K10" s="10"/>
      <c r="L10" s="16">
        <v>1</v>
      </c>
      <c r="M10" s="57"/>
      <c r="N10" s="58"/>
      <c r="O10" s="42"/>
      <c r="P10" s="39"/>
      <c r="Q10" s="42"/>
      <c r="R10" s="19"/>
    </row>
    <row r="11" spans="1:18" ht="42.75" customHeight="1">
      <c r="A11" s="14">
        <v>2</v>
      </c>
      <c r="B11" s="39"/>
      <c r="C11" s="44"/>
      <c r="D11" s="44"/>
      <c r="E11" s="45"/>
      <c r="F11" s="70"/>
      <c r="G11" s="71"/>
      <c r="H11" s="71"/>
      <c r="I11" s="72"/>
      <c r="J11" s="10"/>
      <c r="K11" s="10"/>
      <c r="L11" s="16">
        <v>2</v>
      </c>
      <c r="M11" s="57"/>
      <c r="N11" s="58"/>
      <c r="O11" s="42"/>
      <c r="P11" s="39"/>
      <c r="Q11" s="42"/>
      <c r="R11" s="19"/>
    </row>
    <row r="12" spans="1:18" ht="42.75" customHeight="1">
      <c r="A12" s="14">
        <v>3</v>
      </c>
      <c r="B12" s="39"/>
      <c r="C12" s="44"/>
      <c r="D12" s="44"/>
      <c r="E12" s="45"/>
      <c r="F12" s="70"/>
      <c r="G12" s="71"/>
      <c r="H12" s="71"/>
      <c r="I12" s="72"/>
      <c r="J12" s="10"/>
      <c r="K12" s="10"/>
      <c r="L12" s="16">
        <v>3</v>
      </c>
      <c r="M12" s="57"/>
      <c r="N12" s="58"/>
      <c r="O12" s="42"/>
      <c r="P12" s="39"/>
      <c r="Q12" s="42"/>
      <c r="R12" s="19"/>
    </row>
    <row r="13" spans="1:18" ht="42.75" customHeight="1">
      <c r="A13" s="14">
        <v>4</v>
      </c>
      <c r="B13" s="39"/>
      <c r="C13" s="44"/>
      <c r="D13" s="44"/>
      <c r="E13" s="45"/>
      <c r="F13" s="70"/>
      <c r="G13" s="71"/>
      <c r="H13" s="71"/>
      <c r="I13" s="72"/>
      <c r="J13" s="10"/>
      <c r="K13" s="10"/>
      <c r="L13" s="16">
        <v>4</v>
      </c>
      <c r="M13" s="57"/>
      <c r="N13" s="58"/>
      <c r="O13" s="42"/>
      <c r="P13" s="39"/>
      <c r="Q13" s="42"/>
      <c r="R13" s="19"/>
    </row>
    <row r="14" spans="1:18" ht="42.75" customHeight="1">
      <c r="A14" s="14">
        <v>5</v>
      </c>
      <c r="B14" s="39"/>
      <c r="C14" s="44"/>
      <c r="D14" s="44"/>
      <c r="E14" s="45"/>
      <c r="F14" s="70"/>
      <c r="G14" s="71"/>
      <c r="H14" s="71"/>
      <c r="I14" s="72"/>
      <c r="J14" s="10"/>
      <c r="K14" s="10"/>
      <c r="L14" s="16">
        <v>5</v>
      </c>
      <c r="M14" s="57"/>
      <c r="N14" s="58"/>
      <c r="O14" s="42"/>
      <c r="P14" s="39"/>
      <c r="Q14" s="42"/>
      <c r="R14" s="19"/>
    </row>
    <row r="15" spans="1:18" ht="42.75" customHeight="1">
      <c r="A15" s="14">
        <v>6</v>
      </c>
      <c r="B15" s="39"/>
      <c r="C15" s="44"/>
      <c r="D15" s="44"/>
      <c r="E15" s="45"/>
      <c r="F15" s="70"/>
      <c r="G15" s="71"/>
      <c r="H15" s="71"/>
      <c r="I15" s="72"/>
      <c r="J15" s="10"/>
      <c r="K15" s="10"/>
      <c r="L15" s="16">
        <v>6</v>
      </c>
      <c r="M15" s="57"/>
      <c r="N15" s="58"/>
      <c r="O15" s="42"/>
      <c r="P15" s="39"/>
      <c r="Q15" s="42"/>
      <c r="R15" s="19"/>
    </row>
    <row r="16" spans="1:18" ht="42.75" customHeight="1">
      <c r="A16" s="14">
        <v>7</v>
      </c>
      <c r="B16" s="39"/>
      <c r="C16" s="44"/>
      <c r="D16" s="44"/>
      <c r="E16" s="45"/>
      <c r="F16" s="70"/>
      <c r="G16" s="71"/>
      <c r="H16" s="71"/>
      <c r="I16" s="72"/>
      <c r="J16" s="10"/>
      <c r="K16" s="10"/>
      <c r="L16" s="16">
        <v>7</v>
      </c>
      <c r="M16" s="57"/>
      <c r="N16" s="58"/>
      <c r="O16" s="42"/>
      <c r="P16" s="39"/>
      <c r="Q16" s="42"/>
      <c r="R16" s="19"/>
    </row>
    <row r="17" spans="1:18" ht="42.75" customHeight="1">
      <c r="A17" s="14">
        <v>8</v>
      </c>
      <c r="B17" s="39"/>
      <c r="C17" s="44"/>
      <c r="D17" s="44"/>
      <c r="E17" s="45"/>
      <c r="F17" s="70"/>
      <c r="G17" s="71"/>
      <c r="H17" s="71"/>
      <c r="I17" s="72"/>
      <c r="J17" s="10"/>
      <c r="K17" s="10"/>
      <c r="L17" s="16">
        <v>8</v>
      </c>
      <c r="M17" s="57"/>
      <c r="N17" s="58"/>
      <c r="O17" s="42"/>
      <c r="P17" s="39"/>
      <c r="Q17" s="42"/>
      <c r="R17" s="19"/>
    </row>
    <row r="18" spans="1:18" ht="42.75" customHeight="1">
      <c r="A18" s="16">
        <v>9</v>
      </c>
      <c r="B18" s="39"/>
      <c r="C18" s="44"/>
      <c r="D18" s="44"/>
      <c r="E18" s="45"/>
      <c r="F18" s="70"/>
      <c r="G18" s="71"/>
      <c r="H18" s="71"/>
      <c r="I18" s="72"/>
      <c r="J18" s="10"/>
      <c r="K18" s="10"/>
      <c r="L18" s="16">
        <v>9</v>
      </c>
      <c r="M18" s="57"/>
      <c r="N18" s="58"/>
      <c r="O18" s="42"/>
      <c r="P18" s="39"/>
      <c r="Q18" s="42"/>
      <c r="R18" s="19"/>
    </row>
    <row r="19" spans="1:18" ht="42.75" customHeight="1">
      <c r="A19" s="16">
        <v>10</v>
      </c>
      <c r="B19" s="39"/>
      <c r="C19" s="44"/>
      <c r="D19" s="44"/>
      <c r="E19" s="45"/>
      <c r="F19" s="70"/>
      <c r="G19" s="71"/>
      <c r="H19" s="71"/>
      <c r="I19" s="72"/>
      <c r="J19" s="10"/>
      <c r="K19" s="10"/>
      <c r="L19" s="16">
        <v>10</v>
      </c>
      <c r="M19" s="57"/>
      <c r="N19" s="58"/>
      <c r="O19" s="42"/>
      <c r="P19" s="39"/>
      <c r="Q19" s="42"/>
      <c r="R19" s="19"/>
    </row>
    <row r="20" spans="1:18" ht="42.75" customHeight="1">
      <c r="A20" s="16">
        <v>11</v>
      </c>
      <c r="B20" s="39"/>
      <c r="C20" s="44"/>
      <c r="D20" s="44"/>
      <c r="E20" s="45"/>
      <c r="F20" s="70"/>
      <c r="G20" s="71"/>
      <c r="H20" s="71"/>
      <c r="I20" s="72"/>
      <c r="J20" s="10"/>
      <c r="K20" s="10"/>
      <c r="L20" s="16">
        <v>11</v>
      </c>
      <c r="M20" s="57"/>
      <c r="N20" s="58"/>
      <c r="O20" s="42"/>
      <c r="P20" s="39"/>
      <c r="Q20" s="42"/>
      <c r="R20" s="19"/>
    </row>
    <row r="21" spans="1:18" ht="42.75" customHeight="1">
      <c r="A21" s="16">
        <v>12</v>
      </c>
      <c r="B21" s="39"/>
      <c r="C21" s="44"/>
      <c r="D21" s="44"/>
      <c r="E21" s="45"/>
      <c r="F21" s="70"/>
      <c r="G21" s="71"/>
      <c r="H21" s="71"/>
      <c r="I21" s="72"/>
      <c r="J21" s="10"/>
      <c r="K21" s="10"/>
      <c r="L21" s="16">
        <v>12</v>
      </c>
      <c r="M21" s="57"/>
      <c r="N21" s="58"/>
      <c r="O21" s="42"/>
      <c r="P21" s="39"/>
      <c r="Q21" s="42"/>
      <c r="R21" s="19"/>
    </row>
    <row r="22" spans="1:18" ht="19.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0"/>
      <c r="K22" s="10"/>
      <c r="L22" s="15"/>
      <c r="M22" s="36"/>
      <c r="N22" s="36"/>
      <c r="O22" s="11"/>
      <c r="P22" s="36"/>
      <c r="Q22" s="11"/>
      <c r="R22" s="11"/>
    </row>
    <row r="23" spans="1:18" ht="19.5" customHeight="1">
      <c r="A23" s="91" t="s">
        <v>85</v>
      </c>
      <c r="B23" s="92"/>
      <c r="C23" s="92"/>
      <c r="D23" s="92"/>
      <c r="E23" s="92"/>
      <c r="F23" s="92"/>
      <c r="G23" s="92"/>
      <c r="H23" s="92"/>
      <c r="I23" s="93"/>
      <c r="J23" s="59" t="s">
        <v>86</v>
      </c>
      <c r="K23" s="59"/>
      <c r="L23" s="59"/>
      <c r="M23" s="60"/>
      <c r="N23" s="100" t="s">
        <v>93</v>
      </c>
      <c r="O23" s="101"/>
      <c r="P23" s="101"/>
      <c r="Q23" s="101"/>
      <c r="R23" s="101"/>
    </row>
    <row r="24" spans="1:18" ht="19.5" customHeight="1">
      <c r="A24" s="94"/>
      <c r="B24" s="80"/>
      <c r="C24" s="80"/>
      <c r="D24" s="80"/>
      <c r="E24" s="80"/>
      <c r="F24" s="80"/>
      <c r="G24" s="80"/>
      <c r="H24" s="80"/>
      <c r="I24" s="95"/>
      <c r="J24" s="79"/>
      <c r="K24" s="80"/>
      <c r="L24" s="80"/>
      <c r="M24" s="81"/>
      <c r="N24" s="102" t="s">
        <v>94</v>
      </c>
      <c r="O24" s="103"/>
      <c r="P24" s="103"/>
      <c r="Q24" s="103"/>
      <c r="R24" s="103"/>
    </row>
    <row r="25" spans="1:18" ht="19.5" customHeight="1">
      <c r="A25" s="96"/>
      <c r="B25" s="83"/>
      <c r="C25" s="83"/>
      <c r="D25" s="83"/>
      <c r="E25" s="83"/>
      <c r="F25" s="83"/>
      <c r="G25" s="83"/>
      <c r="H25" s="83"/>
      <c r="I25" s="97"/>
      <c r="J25" s="82"/>
      <c r="K25" s="83"/>
      <c r="L25" s="83"/>
      <c r="M25" s="84"/>
      <c r="N25" s="102" t="s">
        <v>95</v>
      </c>
      <c r="O25" s="104"/>
      <c r="P25" s="104"/>
      <c r="Q25" s="104"/>
      <c r="R25" s="104"/>
    </row>
    <row r="26" spans="1:18" ht="18.75">
      <c r="A26" s="86" t="s">
        <v>87</v>
      </c>
      <c r="B26" s="87"/>
      <c r="C26" s="87"/>
      <c r="D26" s="87"/>
      <c r="E26" s="87"/>
      <c r="F26" s="87"/>
      <c r="G26" s="87"/>
      <c r="H26" s="87"/>
      <c r="I26" s="88"/>
      <c r="J26" s="61" t="s">
        <v>87</v>
      </c>
      <c r="K26" s="61"/>
      <c r="L26" s="61"/>
      <c r="M26" s="62"/>
      <c r="N26" s="12"/>
      <c r="O26" s="37"/>
      <c r="P26" s="37"/>
      <c r="Q26" s="37"/>
      <c r="R26" s="12"/>
    </row>
    <row r="27" spans="1:18" ht="39.75" customHeight="1" thickBot="1">
      <c r="A27" s="89"/>
      <c r="B27" s="77"/>
      <c r="C27" s="77"/>
      <c r="D27" s="77"/>
      <c r="E27" s="77"/>
      <c r="F27" s="77"/>
      <c r="G27" s="77"/>
      <c r="H27" s="77"/>
      <c r="I27" s="90"/>
      <c r="J27" s="76"/>
      <c r="K27" s="77"/>
      <c r="L27" s="77"/>
      <c r="M27" s="78"/>
      <c r="N27" s="17"/>
      <c r="O27" s="38"/>
      <c r="P27" s="38"/>
      <c r="Q27" s="38"/>
      <c r="R27" s="12"/>
    </row>
    <row r="28" spans="1:18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2"/>
      <c r="K28" s="2"/>
      <c r="L28" s="2"/>
      <c r="M28" s="2"/>
      <c r="N28" s="2"/>
      <c r="O28" s="2"/>
      <c r="P28" s="13"/>
      <c r="Q28" s="13"/>
      <c r="R28" s="13"/>
    </row>
    <row r="29" spans="1:18" ht="17.25">
      <c r="A29" s="105" t="s">
        <v>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30"/>
      <c r="Q29" s="13"/>
      <c r="R29" s="13"/>
    </row>
    <row r="30" spans="1:18" ht="42.75" customHeight="1">
      <c r="A30" s="55" t="str">
        <f ca="1">"平成"&amp;YEAR(NOW())-1988&amp;"("&amp;YEAR(NOW())&amp;")年"</f>
        <v>平成27(2015)年</v>
      </c>
      <c r="B30" s="55"/>
      <c r="C30" s="106"/>
      <c r="D30" s="106"/>
      <c r="E30" s="85" t="s">
        <v>89</v>
      </c>
      <c r="F30" s="85"/>
      <c r="G30" s="29"/>
      <c r="H30" s="33" t="s">
        <v>88</v>
      </c>
      <c r="I30" s="33"/>
      <c r="J30" s="99"/>
      <c r="K30" s="99"/>
      <c r="L30" s="99"/>
      <c r="M30" s="98" t="s">
        <v>92</v>
      </c>
      <c r="N30" s="98"/>
      <c r="O30" s="31"/>
      <c r="P30" s="49"/>
      <c r="Q30" s="49"/>
      <c r="R30" s="34" t="s">
        <v>1</v>
      </c>
    </row>
    <row r="31" spans="6:10" ht="18.75">
      <c r="F31" s="31"/>
      <c r="G31" s="31"/>
      <c r="H31" s="28"/>
      <c r="I31" s="28"/>
      <c r="J31" s="31"/>
    </row>
    <row r="32" ht="13.5">
      <c r="N32" s="35"/>
    </row>
    <row r="33" ht="13.5">
      <c r="N33" s="35"/>
    </row>
  </sheetData>
  <sheetProtection sheet="1" objects="1" scenarios="1"/>
  <mergeCells count="67">
    <mergeCell ref="P1:Q1"/>
    <mergeCell ref="A3:R3"/>
    <mergeCell ref="A5:B5"/>
    <mergeCell ref="L5:M5"/>
    <mergeCell ref="B7:C7"/>
    <mergeCell ref="F7:I7"/>
    <mergeCell ref="M7:P7"/>
    <mergeCell ref="B8:E8"/>
    <mergeCell ref="F8:I8"/>
    <mergeCell ref="P8:Q8"/>
    <mergeCell ref="C9:E9"/>
    <mergeCell ref="F9:I9"/>
    <mergeCell ref="M9:N9"/>
    <mergeCell ref="C10:E10"/>
    <mergeCell ref="F10:I10"/>
    <mergeCell ref="M10:N10"/>
    <mergeCell ref="C11:E11"/>
    <mergeCell ref="F11:I11"/>
    <mergeCell ref="M11:N11"/>
    <mergeCell ref="C12:E12"/>
    <mergeCell ref="F12:I12"/>
    <mergeCell ref="M12:N12"/>
    <mergeCell ref="C13:E13"/>
    <mergeCell ref="F13:I13"/>
    <mergeCell ref="M13:N13"/>
    <mergeCell ref="C14:E14"/>
    <mergeCell ref="F14:I14"/>
    <mergeCell ref="M14:N14"/>
    <mergeCell ref="C15:E15"/>
    <mergeCell ref="F15:I15"/>
    <mergeCell ref="M15:N15"/>
    <mergeCell ref="C16:E16"/>
    <mergeCell ref="F16:I16"/>
    <mergeCell ref="M16:N16"/>
    <mergeCell ref="C17:E17"/>
    <mergeCell ref="F17:I17"/>
    <mergeCell ref="M17:N17"/>
    <mergeCell ref="C18:E18"/>
    <mergeCell ref="F18:I18"/>
    <mergeCell ref="M18:N18"/>
    <mergeCell ref="C19:E19"/>
    <mergeCell ref="F19:I19"/>
    <mergeCell ref="M19:N19"/>
    <mergeCell ref="C20:E20"/>
    <mergeCell ref="F20:I20"/>
    <mergeCell ref="M20:N20"/>
    <mergeCell ref="C21:E21"/>
    <mergeCell ref="F21:I21"/>
    <mergeCell ref="M21:N21"/>
    <mergeCell ref="M30:N30"/>
    <mergeCell ref="A23:I23"/>
    <mergeCell ref="J23:M23"/>
    <mergeCell ref="N23:R23"/>
    <mergeCell ref="A24:I25"/>
    <mergeCell ref="J24:M25"/>
    <mergeCell ref="N24:R24"/>
    <mergeCell ref="N25:R25"/>
    <mergeCell ref="P30:Q30"/>
    <mergeCell ref="A26:I26"/>
    <mergeCell ref="J26:M26"/>
    <mergeCell ref="A27:I27"/>
    <mergeCell ref="J27:M27"/>
    <mergeCell ref="A29:K29"/>
    <mergeCell ref="A30:B30"/>
    <mergeCell ref="C30:D30"/>
    <mergeCell ref="E30:F30"/>
    <mergeCell ref="J30:L30"/>
  </mergeCells>
  <conditionalFormatting sqref="R1">
    <cfRule type="cellIs" priority="4" dxfId="12" operator="equal" stopIfTrue="1">
      <formula>0</formula>
    </cfRule>
    <cfRule type="cellIs" priority="5" dxfId="13" operator="equal" stopIfTrue="1">
      <formula>0</formula>
    </cfRule>
    <cfRule type="cellIs" priority="6" dxfId="13" operator="equal" stopIfTrue="1">
      <formula>""""""</formula>
    </cfRule>
  </conditionalFormatting>
  <conditionalFormatting sqref="P30 A27:M27 J30:L30">
    <cfRule type="cellIs" priority="3" dxfId="12" operator="equal" stopIfTrue="1">
      <formula>0</formula>
    </cfRule>
  </conditionalFormatting>
  <conditionalFormatting sqref="A24:M25">
    <cfRule type="cellIs" priority="1" dxfId="12" operator="equal" stopIfTrue="1">
      <formula>0</formula>
    </cfRule>
    <cfRule type="cellIs" priority="2" dxfId="13" operator="equal" stopIfTrue="1">
      <formula>0</formula>
    </cfRule>
  </conditionalFormatting>
  <dataValidations count="8">
    <dataValidation type="whole" allowBlank="1" showInputMessage="1" showErrorMessage="1" error="1から3までしか入力できません" imeMode="halfAlpha" sqref="C10:E21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21 Q10:Q21">
      <formula1>1</formula1>
      <formula2>3</formula2>
    </dataValidation>
    <dataValidation allowBlank="1" showInputMessage="1" showErrorMessage="1" imeMode="hiragana" sqref="A24:M25 B10:B21 M10:N21 P10:P21"/>
    <dataValidation type="list" allowBlank="1" showInputMessage="1" showErrorMessage="1" imeMode="on" sqref="M30:N30">
      <formula1>高校リスト</formula1>
    </dataValidation>
    <dataValidation allowBlank="1" showInputMessage="1" showErrorMessage="1" imeMode="off" sqref="C30 A27:M27 G30"/>
    <dataValidation allowBlank="1" showInputMessage="1" showErrorMessage="1" imeMode="halfAlpha" sqref="N27:Q27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n" sqref="O30:P30 N32:N33 J30:L30 O26:Q26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625" style="23" bestFit="1" customWidth="1"/>
    <col min="2" max="2" width="9.00390625" style="23" customWidth="1"/>
    <col min="3" max="3" width="6.50390625" style="23" bestFit="1" customWidth="1"/>
    <col min="4" max="4" width="13.125" style="23" bestFit="1" customWidth="1"/>
    <col min="5" max="6" width="17.25390625" style="23" bestFit="1" customWidth="1"/>
    <col min="7" max="16384" width="9.00390625" style="23" customWidth="1"/>
  </cols>
  <sheetData>
    <row r="1" spans="1:6" ht="13.5">
      <c r="A1" s="27" t="s">
        <v>90</v>
      </c>
      <c r="B1" s="18" t="s">
        <v>59</v>
      </c>
      <c r="C1" s="26" t="s">
        <v>60</v>
      </c>
      <c r="D1" s="26" t="s">
        <v>64</v>
      </c>
      <c r="E1" s="18" t="s">
        <v>54</v>
      </c>
      <c r="F1" s="26" t="s">
        <v>63</v>
      </c>
    </row>
    <row r="2" spans="1:6" ht="13.5">
      <c r="A2" s="23">
        <v>1</v>
      </c>
      <c r="B2" s="23">
        <f>IF('男子入力シート'!B10&lt;&gt;"",VLOOKUP('男子入力シート'!$R$1,'学校番号'!$A$1:$C$32,2)&amp;WIDECHAR(A2),"")</f>
      </c>
      <c r="C2" s="23">
        <f>IF('男子入力シート'!B10&lt;&gt;"",VLOOKUP('男子入力シート'!$R$1,'学校番号'!$A$1:$C$32,1)*100+A2,"")</f>
      </c>
      <c r="D2" s="23">
        <f>IF('男子入力シート'!B10&lt;&gt;"",'男子入力シート'!B10,"")</f>
      </c>
      <c r="E2" s="23">
        <f>IF('男子入力シート'!B10&lt;&gt;"",VLOOKUP('男子入力シート'!$R$1,'学校番号'!$A$1:$C$32,3),"")</f>
      </c>
      <c r="F2" s="23">
        <f>IF('男子入力シート'!C10&lt;&gt;"",'男子入力シート'!C10,"")</f>
      </c>
    </row>
    <row r="3" spans="1:6" ht="13.5">
      <c r="A3" s="23">
        <v>2</v>
      </c>
      <c r="B3" s="23">
        <f>IF('男子入力シート'!B11&lt;&gt;"",VLOOKUP('男子入力シート'!$R$1,'学校番号'!$A$1:$C$32,2)&amp;WIDECHAR(A3),"")</f>
      </c>
      <c r="C3" s="23">
        <f>IF('男子入力シート'!B11&lt;&gt;"",VLOOKUP('男子入力シート'!$R$1,'学校番号'!$A$1:$C$32,1)*100+A3,"")</f>
      </c>
      <c r="D3" s="23">
        <f>IF('男子入力シート'!B11&lt;&gt;"",'男子入力シート'!B11,"")</f>
      </c>
      <c r="E3" s="23">
        <f>IF('男子入力シート'!B11&lt;&gt;"",VLOOKUP('男子入力シート'!$R$1,'学校番号'!$A$1:$C$32,3),"")</f>
      </c>
      <c r="F3" s="23">
        <f>IF('男子入力シート'!C11&lt;&gt;"",'男子入力シート'!C11,"")</f>
      </c>
    </row>
    <row r="4" spans="1:6" ht="13.5">
      <c r="A4" s="23">
        <v>3</v>
      </c>
      <c r="B4" s="23">
        <f>IF('男子入力シート'!B12&lt;&gt;"",VLOOKUP('男子入力シート'!$R$1,'学校番号'!$A$1:$C$32,2)&amp;WIDECHAR(A4),"")</f>
      </c>
      <c r="C4" s="23">
        <f>IF('男子入力シート'!B12&lt;&gt;"",VLOOKUP('男子入力シート'!$R$1,'学校番号'!$A$1:$C$32,1)*100+A4,"")</f>
      </c>
      <c r="D4" s="23">
        <f>IF('男子入力シート'!B12&lt;&gt;"",'男子入力シート'!B12,"")</f>
      </c>
      <c r="E4" s="23">
        <f>IF('男子入力シート'!B12&lt;&gt;"",VLOOKUP('男子入力シート'!$R$1,'学校番号'!$A$1:$C$32,3),"")</f>
      </c>
      <c r="F4" s="23">
        <f>IF('男子入力シート'!C12&lt;&gt;"",'男子入力シート'!C12,"")</f>
      </c>
    </row>
    <row r="5" spans="1:6" ht="13.5">
      <c r="A5" s="23">
        <v>4</v>
      </c>
      <c r="B5" s="23">
        <f>IF('男子入力シート'!B13&lt;&gt;"",VLOOKUP('男子入力シート'!$R$1,'学校番号'!$A$1:$C$32,2)&amp;WIDECHAR(A5),"")</f>
      </c>
      <c r="C5" s="23">
        <f>IF('男子入力シート'!B13&lt;&gt;"",VLOOKUP('男子入力シート'!$R$1,'学校番号'!$A$1:$C$32,1)*100+A5,"")</f>
      </c>
      <c r="D5" s="23">
        <f>IF('男子入力シート'!B13&lt;&gt;"",'男子入力シート'!B13,"")</f>
      </c>
      <c r="E5" s="23">
        <f>IF('男子入力シート'!B13&lt;&gt;"",VLOOKUP('男子入力シート'!$R$1,'学校番号'!$A$1:$C$32,3),"")</f>
      </c>
      <c r="F5" s="23">
        <f>IF('男子入力シート'!C13&lt;&gt;"",'男子入力シート'!C13,"")</f>
      </c>
    </row>
    <row r="6" spans="1:6" ht="13.5">
      <c r="A6" s="23">
        <v>5</v>
      </c>
      <c r="B6" s="23">
        <f>IF('男子入力シート'!B14&lt;&gt;"",VLOOKUP('男子入力シート'!$R$1,'学校番号'!$A$1:$C$32,2)&amp;WIDECHAR(A6),"")</f>
      </c>
      <c r="C6" s="23">
        <f>IF('男子入力シート'!B14&lt;&gt;"",VLOOKUP('男子入力シート'!$R$1,'学校番号'!$A$1:$C$32,1)*100+A6,"")</f>
      </c>
      <c r="D6" s="23">
        <f>IF('男子入力シート'!B14&lt;&gt;"",'男子入力シート'!B14,"")</f>
      </c>
      <c r="E6" s="23">
        <f>IF('男子入力シート'!B14&lt;&gt;"",VLOOKUP('男子入力シート'!$R$1,'学校番号'!$A$1:$C$32,3),"")</f>
      </c>
      <c r="F6" s="23">
        <f>IF('男子入力シート'!C14&lt;&gt;"",'男子入力シート'!C14,"")</f>
      </c>
    </row>
    <row r="7" spans="1:6" ht="13.5">
      <c r="A7" s="23">
        <v>6</v>
      </c>
      <c r="B7" s="23">
        <f>IF('男子入力シート'!B15&lt;&gt;"",VLOOKUP('男子入力シート'!$R$1,'学校番号'!$A$1:$C$32,2)&amp;WIDECHAR(A7),"")</f>
      </c>
      <c r="C7" s="23">
        <f>IF('男子入力シート'!B15&lt;&gt;"",VLOOKUP('男子入力シート'!$R$1,'学校番号'!$A$1:$C$32,1)*100+A7,"")</f>
      </c>
      <c r="D7" s="23">
        <f>IF('男子入力シート'!B15&lt;&gt;"",'男子入力シート'!B15,"")</f>
      </c>
      <c r="E7" s="23">
        <f>IF('男子入力シート'!B15&lt;&gt;"",VLOOKUP('男子入力シート'!$R$1,'学校番号'!$A$1:$C$32,3),"")</f>
      </c>
      <c r="F7" s="23">
        <f>IF('男子入力シート'!C15&lt;&gt;"",'男子入力シート'!C15,"")</f>
      </c>
    </row>
    <row r="8" spans="1:6" ht="13.5">
      <c r="A8" s="23">
        <v>7</v>
      </c>
      <c r="B8" s="23">
        <f>IF('男子入力シート'!B16&lt;&gt;"",VLOOKUP('男子入力シート'!$R$1,'学校番号'!$A$1:$C$32,2)&amp;WIDECHAR(A8),"")</f>
      </c>
      <c r="C8" s="23">
        <f>IF('男子入力シート'!B16&lt;&gt;"",VLOOKUP('男子入力シート'!$R$1,'学校番号'!$A$1:$C$32,1)*100+A8,"")</f>
      </c>
      <c r="D8" s="23">
        <f>IF('男子入力シート'!B16&lt;&gt;"",'男子入力シート'!B16,"")</f>
      </c>
      <c r="E8" s="23">
        <f>IF('男子入力シート'!B16&lt;&gt;"",VLOOKUP('男子入力シート'!$R$1,'学校番号'!$A$1:$C$32,3),"")</f>
      </c>
      <c r="F8" s="23">
        <f>IF('男子入力シート'!C16&lt;&gt;"",'男子入力シート'!C16,"")</f>
      </c>
    </row>
    <row r="9" spans="1:6" ht="13.5">
      <c r="A9" s="23">
        <v>8</v>
      </c>
      <c r="B9" s="23">
        <f>IF('男子入力シート'!B17&lt;&gt;"",VLOOKUP('男子入力シート'!$R$1,'学校番号'!$A$1:$C$32,2)&amp;WIDECHAR(A9),"")</f>
      </c>
      <c r="C9" s="23">
        <f>IF('男子入力シート'!B17&lt;&gt;"",VLOOKUP('男子入力シート'!$R$1,'学校番号'!$A$1:$C$32,1)*100+A9,"")</f>
      </c>
      <c r="D9" s="23">
        <f>IF('男子入力シート'!B17&lt;&gt;"",'男子入力シート'!B17,"")</f>
      </c>
      <c r="E9" s="23">
        <f>IF('男子入力シート'!B17&lt;&gt;"",VLOOKUP('男子入力シート'!$R$1,'学校番号'!$A$1:$C$32,3),"")</f>
      </c>
      <c r="F9" s="23">
        <f>IF('男子入力シート'!C17&lt;&gt;"",'男子入力シート'!C17,"")</f>
      </c>
    </row>
    <row r="10" spans="1:6" ht="13.5">
      <c r="A10" s="23">
        <v>9</v>
      </c>
      <c r="B10" s="23">
        <f>IF('男子入力シート'!B18&lt;&gt;"",VLOOKUP('男子入力シート'!$R$1,'学校番号'!$A$1:$C$32,2)&amp;WIDECHAR(A10),"")</f>
      </c>
      <c r="C10" s="23">
        <f>IF('男子入力シート'!B18&lt;&gt;"",VLOOKUP('男子入力シート'!$R$1,'学校番号'!$A$1:$C$32,1)*100+A10,"")</f>
      </c>
      <c r="D10" s="23">
        <f>IF('男子入力シート'!B18&lt;&gt;"",'男子入力シート'!B18,"")</f>
      </c>
      <c r="E10" s="23">
        <f>IF('男子入力シート'!B18&lt;&gt;"",VLOOKUP('男子入力シート'!$R$1,'学校番号'!$A$1:$C$32,3),"")</f>
      </c>
      <c r="F10" s="23">
        <f>IF('男子入力シート'!C18&lt;&gt;"",'男子入力シート'!C18,"")</f>
      </c>
    </row>
    <row r="11" spans="1:6" ht="13.5">
      <c r="A11" s="23">
        <v>10</v>
      </c>
      <c r="B11" s="23">
        <f>IF('男子入力シート'!B19&lt;&gt;"",VLOOKUP('男子入力シート'!$R$1,'学校番号'!$A$1:$C$32,2)&amp;WIDECHAR(A11),"")</f>
      </c>
      <c r="C11" s="23">
        <f>IF('男子入力シート'!B19&lt;&gt;"",VLOOKUP('男子入力シート'!$R$1,'学校番号'!$A$1:$C$32,1)*100+A11,"")</f>
      </c>
      <c r="D11" s="23">
        <f>IF('男子入力シート'!B19&lt;&gt;"",'男子入力シート'!B19,"")</f>
      </c>
      <c r="E11" s="23">
        <f>IF('男子入力シート'!B19&lt;&gt;"",VLOOKUP('男子入力シート'!$R$1,'学校番号'!$A$1:$C$32,3),"")</f>
      </c>
      <c r="F11" s="23">
        <f>IF('男子入力シート'!C19&lt;&gt;"",'男子入力シート'!C19,"")</f>
      </c>
    </row>
    <row r="12" spans="1:6" ht="13.5">
      <c r="A12" s="23">
        <v>11</v>
      </c>
      <c r="B12" s="23">
        <f>IF('男子入力シート'!B20&lt;&gt;"",VLOOKUP('男子入力シート'!$R$1,'学校番号'!$A$1:$C$32,2)&amp;WIDECHAR(A12),"")</f>
      </c>
      <c r="C12" s="23">
        <f>IF('男子入力シート'!B20&lt;&gt;"",VLOOKUP('男子入力シート'!$R$1,'学校番号'!$A$1:$C$32,1)*100+A12,"")</f>
      </c>
      <c r="D12" s="23">
        <f>IF('男子入力シート'!B20&lt;&gt;"",'男子入力シート'!B20,"")</f>
      </c>
      <c r="E12" s="23">
        <f>IF('男子入力シート'!B20&lt;&gt;"",VLOOKUP('男子入力シート'!$R$1,'学校番号'!$A$1:$C$32,3),"")</f>
      </c>
      <c r="F12" s="23">
        <f>IF('男子入力シート'!C20&lt;&gt;"",'男子入力シート'!C20,"")</f>
      </c>
    </row>
    <row r="13" spans="1:6" ht="13.5">
      <c r="A13" s="23">
        <v>12</v>
      </c>
      <c r="B13" s="23">
        <f>IF('男子入力シート'!B21&lt;&gt;"",VLOOKUP('男子入力シート'!$R$1,'学校番号'!$A$1:$C$32,2)&amp;WIDECHAR(A13),"")</f>
      </c>
      <c r="C13" s="23">
        <f>IF('男子入力シート'!B21&lt;&gt;"",VLOOKUP('男子入力シート'!$R$1,'学校番号'!$A$1:$C$32,1)*100+A13,"")</f>
      </c>
      <c r="D13" s="23">
        <f>IF('男子入力シート'!B21&lt;&gt;"",'男子入力シート'!B21,"")</f>
      </c>
      <c r="E13" s="23">
        <f>IF('男子入力シート'!B21&lt;&gt;"",VLOOKUP('男子入力シート'!$R$1,'学校番号'!$A$1:$C$32,3),"")</f>
      </c>
      <c r="F13" s="23">
        <f>IF('男子入力シート'!C21&lt;&gt;"",'男子入力シート'!C21,"")</f>
      </c>
    </row>
    <row r="14" spans="1:8" ht="13.5">
      <c r="A14" s="25" t="s">
        <v>98</v>
      </c>
      <c r="B14" s="18" t="s">
        <v>59</v>
      </c>
      <c r="C14" s="26" t="s">
        <v>60</v>
      </c>
      <c r="D14" s="26" t="s">
        <v>61</v>
      </c>
      <c r="E14" s="26" t="s">
        <v>62</v>
      </c>
      <c r="F14" s="18" t="s">
        <v>54</v>
      </c>
      <c r="G14" s="26" t="s">
        <v>65</v>
      </c>
      <c r="H14" s="26" t="s">
        <v>66</v>
      </c>
    </row>
    <row r="15" spans="1:8" ht="13.5">
      <c r="A15" s="23">
        <v>1</v>
      </c>
      <c r="B15" s="23">
        <f>IF('男子入力シート'!M10&lt;&gt;"",VLOOKUP('男子入力シート'!$R$1,'学校番号'!$A$1:$C$32,2)&amp;WIDECHAR(A15),"")</f>
      </c>
      <c r="C15" s="23">
        <f>IF('男子入力シート'!M10&lt;&gt;"",VLOOKUP('男子入力シート'!$R$1,'学校番号'!$A$1:$C$32,1)*100+A15,"")</f>
      </c>
      <c r="D15" s="23">
        <f>IF('男子入力シート'!M10&lt;&gt;"",'男子入力シート'!M10,"")</f>
      </c>
      <c r="E15" s="23">
        <f>IF('男子入力シート'!P10&lt;&gt;"",'男子入力シート'!P10,"")</f>
      </c>
      <c r="F15" s="23">
        <f>IF('男子入力シート'!M10&lt;&gt;"",VLOOKUP('男子入力シート'!$R$1,'学校番号'!$A$1:$C$32,3),"")</f>
      </c>
      <c r="G15" s="23">
        <f>IF('男子入力シート'!O10&lt;&gt;"",'男子入力シート'!O10,"")</f>
      </c>
      <c r="H15" s="23">
        <f>IF('男子入力シート'!Q10&lt;&gt;"",'男子入力シート'!Q10,"")</f>
      </c>
    </row>
    <row r="16" spans="1:8" ht="13.5">
      <c r="A16" s="23">
        <v>2</v>
      </c>
      <c r="B16" s="23">
        <f>IF('男子入力シート'!M11&lt;&gt;"",VLOOKUP('男子入力シート'!$R$1,'学校番号'!$A$1:$C$32,2)&amp;WIDECHAR(A16),"")</f>
      </c>
      <c r="C16" s="23">
        <f>IF('男子入力シート'!M11&lt;&gt;"",VLOOKUP('男子入力シート'!$R$1,'学校番号'!$A$1:$C$32,1)*100+A16,"")</f>
      </c>
      <c r="D16" s="23">
        <f>IF('男子入力シート'!M11&lt;&gt;"",'男子入力シート'!M11,"")</f>
      </c>
      <c r="E16" s="23">
        <f>IF('男子入力シート'!P11&lt;&gt;"",'男子入力シート'!P11,"")</f>
      </c>
      <c r="F16" s="23">
        <f>IF('男子入力シート'!M11&lt;&gt;"",VLOOKUP('男子入力シート'!$R$1,'学校番号'!$A$1:$C$32,3),"")</f>
      </c>
      <c r="G16" s="23">
        <f>IF('男子入力シート'!O11&lt;&gt;"",'男子入力シート'!O11,"")</f>
      </c>
      <c r="H16" s="23">
        <f>IF('男子入力シート'!Q11&lt;&gt;"",'男子入力シート'!Q11,"")</f>
      </c>
    </row>
    <row r="17" spans="1:8" ht="13.5">
      <c r="A17" s="23">
        <v>3</v>
      </c>
      <c r="B17" s="23">
        <f>IF('男子入力シート'!M12&lt;&gt;"",VLOOKUP('男子入力シート'!$R$1,'学校番号'!$A$1:$C$32,2)&amp;WIDECHAR(A17),"")</f>
      </c>
      <c r="C17" s="23">
        <f>IF('男子入力シート'!M12&lt;&gt;"",VLOOKUP('男子入力シート'!$R$1,'学校番号'!$A$1:$C$32,1)*100+A17,"")</f>
      </c>
      <c r="D17" s="23">
        <f>IF('男子入力シート'!M12&lt;&gt;"",'男子入力シート'!M12,"")</f>
      </c>
      <c r="E17" s="23">
        <f>IF('男子入力シート'!P12&lt;&gt;"",'男子入力シート'!P12,"")</f>
      </c>
      <c r="F17" s="23">
        <f>IF('男子入力シート'!M12&lt;&gt;"",VLOOKUP('男子入力シート'!$R$1,'学校番号'!$A$1:$C$32,3),"")</f>
      </c>
      <c r="G17" s="23">
        <f>IF('男子入力シート'!O12&lt;&gt;"",'男子入力シート'!O12,"")</f>
      </c>
      <c r="H17" s="23">
        <f>IF('男子入力シート'!Q12&lt;&gt;"",'男子入力シート'!Q12,"")</f>
      </c>
    </row>
    <row r="18" spans="1:8" ht="13.5">
      <c r="A18" s="23">
        <v>4</v>
      </c>
      <c r="B18" s="23">
        <f>IF('男子入力シート'!M13&lt;&gt;"",VLOOKUP('男子入力シート'!$R$1,'学校番号'!$A$1:$C$32,2)&amp;WIDECHAR(A18),"")</f>
      </c>
      <c r="C18" s="23">
        <f>IF('男子入力シート'!M13&lt;&gt;"",VLOOKUP('男子入力シート'!$R$1,'学校番号'!$A$1:$C$32,1)*100+A18,"")</f>
      </c>
      <c r="D18" s="23">
        <f>IF('男子入力シート'!M13&lt;&gt;"",'男子入力シート'!M13,"")</f>
      </c>
      <c r="E18" s="23">
        <f>IF('男子入力シート'!P13&lt;&gt;"",'男子入力シート'!P13,"")</f>
      </c>
      <c r="F18" s="23">
        <f>IF('男子入力シート'!M13&lt;&gt;"",VLOOKUP('男子入力シート'!$R$1,'学校番号'!$A$1:$C$32,3),"")</f>
      </c>
      <c r="G18" s="23">
        <f>IF('男子入力シート'!O13&lt;&gt;"",'男子入力シート'!O13,"")</f>
      </c>
      <c r="H18" s="23">
        <f>IF('男子入力シート'!Q13&lt;&gt;"",'男子入力シート'!Q13,"")</f>
      </c>
    </row>
    <row r="19" spans="1:8" ht="13.5">
      <c r="A19" s="23">
        <v>5</v>
      </c>
      <c r="B19" s="23">
        <f>IF('男子入力シート'!M14&lt;&gt;"",VLOOKUP('男子入力シート'!$R$1,'学校番号'!$A$1:$C$32,2)&amp;WIDECHAR(A19),"")</f>
      </c>
      <c r="C19" s="23">
        <f>IF('男子入力シート'!M14&lt;&gt;"",VLOOKUP('男子入力シート'!$R$1,'学校番号'!$A$1:$C$32,1)*100+A19,"")</f>
      </c>
      <c r="D19" s="23">
        <f>IF('男子入力シート'!M14&lt;&gt;"",'男子入力シート'!M14,"")</f>
      </c>
      <c r="E19" s="23">
        <f>IF('男子入力シート'!P14&lt;&gt;"",'男子入力シート'!P14,"")</f>
      </c>
      <c r="F19" s="23">
        <f>IF('男子入力シート'!M14&lt;&gt;"",VLOOKUP('男子入力シート'!$R$1,'学校番号'!$A$1:$C$32,3),"")</f>
      </c>
      <c r="G19" s="23">
        <f>IF('男子入力シート'!O14&lt;&gt;"",'男子入力シート'!O14,"")</f>
      </c>
      <c r="H19" s="23">
        <f>IF('男子入力シート'!Q14&lt;&gt;"",'男子入力シート'!Q14,"")</f>
      </c>
    </row>
    <row r="20" spans="1:8" ht="13.5">
      <c r="A20" s="23">
        <v>6</v>
      </c>
      <c r="B20" s="23">
        <f>IF('男子入力シート'!M15&lt;&gt;"",VLOOKUP('男子入力シート'!$R$1,'学校番号'!$A$1:$C$32,2)&amp;WIDECHAR(A20),"")</f>
      </c>
      <c r="C20" s="23">
        <f>IF('男子入力シート'!M15&lt;&gt;"",VLOOKUP('男子入力シート'!$R$1,'学校番号'!$A$1:$C$32,1)*100+A20,"")</f>
      </c>
      <c r="D20" s="23">
        <f>IF('男子入力シート'!M15&lt;&gt;"",'男子入力シート'!M15,"")</f>
      </c>
      <c r="E20" s="23">
        <f>IF('男子入力シート'!P15&lt;&gt;"",'男子入力シート'!P15,"")</f>
      </c>
      <c r="F20" s="23">
        <f>IF('男子入力シート'!M15&lt;&gt;"",VLOOKUP('男子入力シート'!$R$1,'学校番号'!$A$1:$C$32,3),"")</f>
      </c>
      <c r="G20" s="23">
        <f>IF('男子入力シート'!O15&lt;&gt;"",'男子入力シート'!O15,"")</f>
      </c>
      <c r="H20" s="23">
        <f>IF('男子入力シート'!Q15&lt;&gt;"",'男子入力シート'!Q15,"")</f>
      </c>
    </row>
    <row r="21" spans="1:8" ht="13.5">
      <c r="A21" s="23">
        <v>7</v>
      </c>
      <c r="B21" s="23">
        <f>IF('男子入力シート'!M16&lt;&gt;"",VLOOKUP('男子入力シート'!$R$1,'学校番号'!$A$1:$C$32,2)&amp;WIDECHAR(A21),"")</f>
      </c>
      <c r="C21" s="23">
        <f>IF('男子入力シート'!M16&lt;&gt;"",VLOOKUP('男子入力シート'!$R$1,'学校番号'!$A$1:$C$32,1)*100+A21,"")</f>
      </c>
      <c r="D21" s="23">
        <f>IF('男子入力シート'!M16&lt;&gt;"",'男子入力シート'!M16,"")</f>
      </c>
      <c r="E21" s="23">
        <f>IF('男子入力シート'!P16&lt;&gt;"",'男子入力シート'!P16,"")</f>
      </c>
      <c r="F21" s="23">
        <f>IF('男子入力シート'!M16&lt;&gt;"",VLOOKUP('男子入力シート'!$R$1,'学校番号'!$A$1:$C$32,3),"")</f>
      </c>
      <c r="G21" s="23">
        <f>IF('男子入力シート'!O16&lt;&gt;"",'男子入力シート'!O16,"")</f>
      </c>
      <c r="H21" s="23">
        <f>IF('男子入力シート'!Q16&lt;&gt;"",'男子入力シート'!Q16,"")</f>
      </c>
    </row>
    <row r="22" spans="1:8" ht="13.5">
      <c r="A22" s="23">
        <v>8</v>
      </c>
      <c r="B22" s="23">
        <f>IF('男子入力シート'!M17&lt;&gt;"",VLOOKUP('男子入力シート'!$R$1,'学校番号'!$A$1:$C$32,2)&amp;WIDECHAR(A22),"")</f>
      </c>
      <c r="C22" s="23">
        <f>IF('男子入力シート'!M17&lt;&gt;"",VLOOKUP('男子入力シート'!$R$1,'学校番号'!$A$1:$C$32,1)*100+A22,"")</f>
      </c>
      <c r="D22" s="23">
        <f>IF('男子入力シート'!M17&lt;&gt;"",'男子入力シート'!M17,"")</f>
      </c>
      <c r="E22" s="23">
        <f>IF('男子入力シート'!P17&lt;&gt;"",'男子入力シート'!P17,"")</f>
      </c>
      <c r="F22" s="23">
        <f>IF('男子入力シート'!M17&lt;&gt;"",VLOOKUP('男子入力シート'!$R$1,'学校番号'!$A$1:$C$32,3),"")</f>
      </c>
      <c r="G22" s="23">
        <f>IF('男子入力シート'!O17&lt;&gt;"",'男子入力シート'!O17,"")</f>
      </c>
      <c r="H22" s="23">
        <f>IF('男子入力シート'!Q17&lt;&gt;"",'男子入力シート'!Q17,"")</f>
      </c>
    </row>
    <row r="23" spans="1:8" ht="13.5">
      <c r="A23" s="23">
        <v>9</v>
      </c>
      <c r="B23" s="23">
        <f>IF('男子入力シート'!M18&lt;&gt;"",VLOOKUP('男子入力シート'!$R$1,'学校番号'!$A$1:$C$32,2)&amp;WIDECHAR(A23),"")</f>
      </c>
      <c r="C23" s="23">
        <f>IF('男子入力シート'!M18&lt;&gt;"",VLOOKUP('男子入力シート'!$R$1,'学校番号'!$A$1:$C$32,1)*100+A23,"")</f>
      </c>
      <c r="D23" s="23">
        <f>IF('男子入力シート'!M18&lt;&gt;"",'男子入力シート'!M18,"")</f>
      </c>
      <c r="E23" s="23">
        <f>IF('男子入力シート'!P18&lt;&gt;"",'男子入力シート'!P18,"")</f>
      </c>
      <c r="F23" s="23">
        <f>IF('男子入力シート'!M18&lt;&gt;"",VLOOKUP('男子入力シート'!$R$1,'学校番号'!$A$1:$C$32,3),"")</f>
      </c>
      <c r="G23" s="23">
        <f>IF('男子入力シート'!O18&lt;&gt;"",'男子入力シート'!O18,"")</f>
      </c>
      <c r="H23" s="23">
        <f>IF('男子入力シート'!Q18&lt;&gt;"",'男子入力シート'!Q18,"")</f>
      </c>
    </row>
    <row r="24" spans="1:8" ht="13.5">
      <c r="A24" s="23">
        <v>10</v>
      </c>
      <c r="B24" s="23">
        <f>IF('男子入力シート'!M19&lt;&gt;"",VLOOKUP('男子入力シート'!$R$1,'学校番号'!$A$1:$C$32,2)&amp;WIDECHAR(A24),"")</f>
      </c>
      <c r="C24" s="23">
        <f>IF('男子入力シート'!M19&lt;&gt;"",VLOOKUP('男子入力シート'!$R$1,'学校番号'!$A$1:$C$32,1)*100+A24,"")</f>
      </c>
      <c r="D24" s="23">
        <f>IF('男子入力シート'!M19&lt;&gt;"",'男子入力シート'!M19,"")</f>
      </c>
      <c r="E24" s="23">
        <f>IF('男子入力シート'!P19&lt;&gt;"",'男子入力シート'!P19,"")</f>
      </c>
      <c r="F24" s="23">
        <f>IF('男子入力シート'!M19&lt;&gt;"",VLOOKUP('男子入力シート'!$R$1,'学校番号'!$A$1:$C$32,3),"")</f>
      </c>
      <c r="G24" s="23">
        <f>IF('男子入力シート'!O19&lt;&gt;"",'男子入力シート'!O19,"")</f>
      </c>
      <c r="H24" s="23">
        <f>IF('男子入力シート'!Q19&lt;&gt;"",'男子入力シート'!Q19,"")</f>
      </c>
    </row>
    <row r="25" spans="1:8" ht="13.5">
      <c r="A25" s="23">
        <v>11</v>
      </c>
      <c r="B25" s="23">
        <f>IF('男子入力シート'!M20&lt;&gt;"",VLOOKUP('男子入力シート'!$R$1,'学校番号'!$A$1:$C$32,2)&amp;WIDECHAR(A25),"")</f>
      </c>
      <c r="C25" s="23">
        <f>IF('男子入力シート'!M20&lt;&gt;"",VLOOKUP('男子入力シート'!$R$1,'学校番号'!$A$1:$C$32,1)*100+A25,"")</f>
      </c>
      <c r="D25" s="23">
        <f>IF('男子入力シート'!M20&lt;&gt;"",'男子入力シート'!M20,"")</f>
      </c>
      <c r="E25" s="23">
        <f>IF('男子入力シート'!P20&lt;&gt;"",'男子入力シート'!P20,"")</f>
      </c>
      <c r="F25" s="23">
        <f>IF('男子入力シート'!M20&lt;&gt;"",VLOOKUP('男子入力シート'!$R$1,'学校番号'!$A$1:$C$32,3),"")</f>
      </c>
      <c r="G25" s="23">
        <f>IF('男子入力シート'!O20&lt;&gt;"",'男子入力シート'!O20,"")</f>
      </c>
      <c r="H25" s="23">
        <f>IF('男子入力シート'!Q20&lt;&gt;"",'男子入力シート'!Q20,"")</f>
      </c>
    </row>
    <row r="26" spans="1:8" ht="13.5">
      <c r="A26" s="23">
        <v>12</v>
      </c>
      <c r="B26" s="23">
        <f>IF('男子入力シート'!M21&lt;&gt;"",VLOOKUP('男子入力シート'!$R$1,'学校番号'!$A$1:$C$32,2)&amp;WIDECHAR(A26),"")</f>
      </c>
      <c r="C26" s="23">
        <f>IF('男子入力シート'!M21&lt;&gt;"",VLOOKUP('男子入力シート'!$R$1,'学校番号'!$A$1:$C$32,1)*100+A26,"")</f>
      </c>
      <c r="D26" s="23">
        <f>IF('男子入力シート'!M21&lt;&gt;"",'男子入力シート'!M21,"")</f>
      </c>
      <c r="E26" s="23">
        <f>IF('男子入力シート'!P21&lt;&gt;"",'男子入力シート'!P21,"")</f>
      </c>
      <c r="F26" s="23">
        <f>IF('男子入力シート'!M21&lt;&gt;"",VLOOKUP('男子入力シート'!$R$1,'学校番号'!$A$1:$C$32,3),"")</f>
      </c>
      <c r="G26" s="23">
        <f>IF('男子入力シート'!O21&lt;&gt;"",'男子入力シート'!O21,"")</f>
      </c>
      <c r="H26" s="23">
        <f>IF('男子入力シート'!Q21&lt;&gt;"",'男子入力シート'!Q21,"")</f>
      </c>
    </row>
  </sheetData>
  <sheetProtection sheet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625" style="23" bestFit="1" customWidth="1"/>
    <col min="2" max="2" width="9.00390625" style="23" customWidth="1"/>
    <col min="3" max="3" width="6.50390625" style="23" bestFit="1" customWidth="1"/>
    <col min="4" max="4" width="13.125" style="23" bestFit="1" customWidth="1"/>
    <col min="5" max="6" width="17.25390625" style="23" bestFit="1" customWidth="1"/>
    <col min="7" max="16384" width="9.00390625" style="23" customWidth="1"/>
  </cols>
  <sheetData>
    <row r="1" spans="1:6" ht="13.5">
      <c r="A1" s="27" t="s">
        <v>90</v>
      </c>
      <c r="B1" s="18" t="s">
        <v>59</v>
      </c>
      <c r="C1" s="26" t="s">
        <v>60</v>
      </c>
      <c r="D1" s="26" t="s">
        <v>64</v>
      </c>
      <c r="E1" s="18" t="s">
        <v>54</v>
      </c>
      <c r="F1" s="26" t="s">
        <v>63</v>
      </c>
    </row>
    <row r="2" spans="1:6" ht="13.5">
      <c r="A2" s="23">
        <v>1</v>
      </c>
      <c r="B2" s="23">
        <f>IF('女子入力シート'!B10&lt;&gt;"",VLOOKUP('女子入力シート'!$R$1,'学校番号'!$A$1:$C$32,2)&amp;WIDECHAR(A2),"")</f>
      </c>
      <c r="C2" s="23">
        <f>IF('女子入力シート'!B10&lt;&gt;"",VLOOKUP('女子入力シート'!$R$1,'学校番号'!$A$1:$C$32,1)*100+A2,"")</f>
      </c>
      <c r="D2" s="23">
        <f>IF('女子入力シート'!B10&lt;&gt;"",'女子入力シート'!B10,"")</f>
      </c>
      <c r="E2" s="23">
        <f>IF('女子入力シート'!B10&lt;&gt;"",VLOOKUP('女子入力シート'!$R$1,'学校番号'!$A$1:$C$32,3),"")</f>
      </c>
      <c r="F2" s="23">
        <f>IF('女子入力シート'!C10&lt;&gt;"",'女子入力シート'!C10,"")</f>
      </c>
    </row>
    <row r="3" spans="1:6" ht="13.5">
      <c r="A3" s="23">
        <v>2</v>
      </c>
      <c r="B3" s="23">
        <f>IF('女子入力シート'!B11&lt;&gt;"",VLOOKUP('女子入力シート'!$R$1,'学校番号'!$A$1:$C$32,2)&amp;WIDECHAR(A3),"")</f>
      </c>
      <c r="C3" s="23">
        <f>IF('女子入力シート'!B11&lt;&gt;"",VLOOKUP('女子入力シート'!$R$1,'学校番号'!$A$1:$C$32,1)*100+A3,"")</f>
      </c>
      <c r="D3" s="23">
        <f>IF('女子入力シート'!B11&lt;&gt;"",'女子入力シート'!B11,"")</f>
      </c>
      <c r="E3" s="23">
        <f>IF('女子入力シート'!B11&lt;&gt;"",VLOOKUP('女子入力シート'!$R$1,'学校番号'!$A$1:$C$32,3),"")</f>
      </c>
      <c r="F3" s="23">
        <f>IF('女子入力シート'!C11&lt;&gt;"",'女子入力シート'!C11,"")</f>
      </c>
    </row>
    <row r="4" spans="1:6" ht="13.5">
      <c r="A4" s="23">
        <v>3</v>
      </c>
      <c r="B4" s="23">
        <f>IF('女子入力シート'!B12&lt;&gt;"",VLOOKUP('女子入力シート'!$R$1,'学校番号'!$A$1:$C$32,2)&amp;WIDECHAR(A4),"")</f>
      </c>
      <c r="C4" s="23">
        <f>IF('女子入力シート'!B12&lt;&gt;"",VLOOKUP('女子入力シート'!$R$1,'学校番号'!$A$1:$C$32,1)*100+A4,"")</f>
      </c>
      <c r="D4" s="23">
        <f>IF('女子入力シート'!B12&lt;&gt;"",'女子入力シート'!B12,"")</f>
      </c>
      <c r="E4" s="23">
        <f>IF('女子入力シート'!B12&lt;&gt;"",VLOOKUP('女子入力シート'!$R$1,'学校番号'!$A$1:$C$32,3),"")</f>
      </c>
      <c r="F4" s="23">
        <f>IF('女子入力シート'!C12&lt;&gt;"",'女子入力シート'!C12,"")</f>
      </c>
    </row>
    <row r="5" spans="1:6" ht="13.5">
      <c r="A5" s="23">
        <v>4</v>
      </c>
      <c r="B5" s="23">
        <f>IF('女子入力シート'!B13&lt;&gt;"",VLOOKUP('女子入力シート'!$R$1,'学校番号'!$A$1:$C$32,2)&amp;WIDECHAR(A5),"")</f>
      </c>
      <c r="C5" s="23">
        <f>IF('女子入力シート'!B13&lt;&gt;"",VLOOKUP('女子入力シート'!$R$1,'学校番号'!$A$1:$C$32,1)*100+A5,"")</f>
      </c>
      <c r="D5" s="23">
        <f>IF('女子入力シート'!B13&lt;&gt;"",'女子入力シート'!B13,"")</f>
      </c>
      <c r="E5" s="23">
        <f>IF('女子入力シート'!B13&lt;&gt;"",VLOOKUP('女子入力シート'!$R$1,'学校番号'!$A$1:$C$32,3),"")</f>
      </c>
      <c r="F5" s="23">
        <f>IF('女子入力シート'!C13&lt;&gt;"",'女子入力シート'!C13,"")</f>
      </c>
    </row>
    <row r="6" spans="1:6" ht="13.5">
      <c r="A6" s="23">
        <v>5</v>
      </c>
      <c r="B6" s="23">
        <f>IF('女子入力シート'!B14&lt;&gt;"",VLOOKUP('女子入力シート'!$R$1,'学校番号'!$A$1:$C$32,2)&amp;WIDECHAR(A6),"")</f>
      </c>
      <c r="C6" s="23">
        <f>IF('女子入力シート'!B14&lt;&gt;"",VLOOKUP('女子入力シート'!$R$1,'学校番号'!$A$1:$C$32,1)*100+A6,"")</f>
      </c>
      <c r="D6" s="23">
        <f>IF('女子入力シート'!B14&lt;&gt;"",'女子入力シート'!B14,"")</f>
      </c>
      <c r="E6" s="23">
        <f>IF('女子入力シート'!B14&lt;&gt;"",VLOOKUP('女子入力シート'!$R$1,'学校番号'!$A$1:$C$32,3),"")</f>
      </c>
      <c r="F6" s="23">
        <f>IF('女子入力シート'!C14&lt;&gt;"",'女子入力シート'!C14,"")</f>
      </c>
    </row>
    <row r="7" spans="1:6" ht="13.5">
      <c r="A7" s="23">
        <v>6</v>
      </c>
      <c r="B7" s="23">
        <f>IF('女子入力シート'!B15&lt;&gt;"",VLOOKUP('女子入力シート'!$R$1,'学校番号'!$A$1:$C$32,2)&amp;WIDECHAR(A7),"")</f>
      </c>
      <c r="C7" s="23">
        <f>IF('女子入力シート'!B15&lt;&gt;"",VLOOKUP('女子入力シート'!$R$1,'学校番号'!$A$1:$C$32,1)*100+A7,"")</f>
      </c>
      <c r="D7" s="23">
        <f>IF('女子入力シート'!B15&lt;&gt;"",'女子入力シート'!B15,"")</f>
      </c>
      <c r="E7" s="23">
        <f>IF('女子入力シート'!B15&lt;&gt;"",VLOOKUP('女子入力シート'!$R$1,'学校番号'!$A$1:$C$32,3),"")</f>
      </c>
      <c r="F7" s="23">
        <f>IF('女子入力シート'!C15&lt;&gt;"",'女子入力シート'!C15,"")</f>
      </c>
    </row>
    <row r="8" spans="1:6" ht="13.5">
      <c r="A8" s="23">
        <v>7</v>
      </c>
      <c r="B8" s="23">
        <f>IF('女子入力シート'!B16&lt;&gt;"",VLOOKUP('女子入力シート'!$R$1,'学校番号'!$A$1:$C$32,2)&amp;WIDECHAR(A8),"")</f>
      </c>
      <c r="C8" s="23">
        <f>IF('女子入力シート'!B16&lt;&gt;"",VLOOKUP('女子入力シート'!$R$1,'学校番号'!$A$1:$C$32,1)*100+A8,"")</f>
      </c>
      <c r="D8" s="23">
        <f>IF('女子入力シート'!B16&lt;&gt;"",'女子入力シート'!B16,"")</f>
      </c>
      <c r="E8" s="23">
        <f>IF('女子入力シート'!B16&lt;&gt;"",VLOOKUP('女子入力シート'!$R$1,'学校番号'!$A$1:$C$32,3),"")</f>
      </c>
      <c r="F8" s="23">
        <f>IF('女子入力シート'!C16&lt;&gt;"",'女子入力シート'!C16,"")</f>
      </c>
    </row>
    <row r="9" spans="1:6" ht="13.5">
      <c r="A9" s="23">
        <v>8</v>
      </c>
      <c r="B9" s="23">
        <f>IF('女子入力シート'!B17&lt;&gt;"",VLOOKUP('女子入力シート'!$R$1,'学校番号'!$A$1:$C$32,2)&amp;WIDECHAR(A9),"")</f>
      </c>
      <c r="C9" s="23">
        <f>IF('女子入力シート'!B17&lt;&gt;"",VLOOKUP('女子入力シート'!$R$1,'学校番号'!$A$1:$C$32,1)*100+A9,"")</f>
      </c>
      <c r="D9" s="23">
        <f>IF('女子入力シート'!B17&lt;&gt;"",'女子入力シート'!B17,"")</f>
      </c>
      <c r="E9" s="23">
        <f>IF('女子入力シート'!B17&lt;&gt;"",VLOOKUP('女子入力シート'!$R$1,'学校番号'!$A$1:$C$32,3),"")</f>
      </c>
      <c r="F9" s="23">
        <f>IF('女子入力シート'!C17&lt;&gt;"",'女子入力シート'!C17,"")</f>
      </c>
    </row>
    <row r="10" spans="1:6" ht="13.5">
      <c r="A10" s="23">
        <v>9</v>
      </c>
      <c r="B10" s="23">
        <f>IF('女子入力シート'!B18&lt;&gt;"",VLOOKUP('女子入力シート'!$R$1,'学校番号'!$A$1:$C$32,2)&amp;WIDECHAR(A10),"")</f>
      </c>
      <c r="C10" s="23">
        <f>IF('女子入力シート'!B18&lt;&gt;"",VLOOKUP('女子入力シート'!$R$1,'学校番号'!$A$1:$C$32,1)*100+A10,"")</f>
      </c>
      <c r="D10" s="23">
        <f>IF('女子入力シート'!B18&lt;&gt;"",'女子入力シート'!B18,"")</f>
      </c>
      <c r="E10" s="23">
        <f>IF('女子入力シート'!B18&lt;&gt;"",VLOOKUP('女子入力シート'!$R$1,'学校番号'!$A$1:$C$32,3),"")</f>
      </c>
      <c r="F10" s="23">
        <f>IF('女子入力シート'!C18&lt;&gt;"",'女子入力シート'!C18,"")</f>
      </c>
    </row>
    <row r="11" spans="1:6" ht="13.5">
      <c r="A11" s="23">
        <v>10</v>
      </c>
      <c r="B11" s="23">
        <f>IF('女子入力シート'!B19&lt;&gt;"",VLOOKUP('女子入力シート'!$R$1,'学校番号'!$A$1:$C$32,2)&amp;WIDECHAR(A11),"")</f>
      </c>
      <c r="C11" s="23">
        <f>IF('女子入力シート'!B19&lt;&gt;"",VLOOKUP('女子入力シート'!$R$1,'学校番号'!$A$1:$C$32,1)*100+A11,"")</f>
      </c>
      <c r="D11" s="23">
        <f>IF('女子入力シート'!B19&lt;&gt;"",'女子入力シート'!B19,"")</f>
      </c>
      <c r="E11" s="23">
        <f>IF('女子入力シート'!B19&lt;&gt;"",VLOOKUP('女子入力シート'!$R$1,'学校番号'!$A$1:$C$32,3),"")</f>
      </c>
      <c r="F11" s="23">
        <f>IF('女子入力シート'!C19&lt;&gt;"",'女子入力シート'!C19,"")</f>
      </c>
    </row>
    <row r="12" spans="1:6" ht="13.5">
      <c r="A12" s="23">
        <v>11</v>
      </c>
      <c r="B12" s="23">
        <f>IF('女子入力シート'!B20&lt;&gt;"",VLOOKUP('女子入力シート'!$R$1,'学校番号'!$A$1:$C$32,2)&amp;WIDECHAR(A12),"")</f>
      </c>
      <c r="C12" s="23">
        <f>IF('女子入力シート'!B20&lt;&gt;"",VLOOKUP('女子入力シート'!$R$1,'学校番号'!$A$1:$C$32,1)*100+A12,"")</f>
      </c>
      <c r="D12" s="23">
        <f>IF('女子入力シート'!B20&lt;&gt;"",'女子入力シート'!B20,"")</f>
      </c>
      <c r="E12" s="23">
        <f>IF('女子入力シート'!B20&lt;&gt;"",VLOOKUP('女子入力シート'!$R$1,'学校番号'!$A$1:$C$32,3),"")</f>
      </c>
      <c r="F12" s="23">
        <f>IF('女子入力シート'!C20&lt;&gt;"",'女子入力シート'!C20,"")</f>
      </c>
    </row>
    <row r="13" spans="1:6" ht="13.5">
      <c r="A13" s="23">
        <v>12</v>
      </c>
      <c r="B13" s="23">
        <f>IF('女子入力シート'!B21&lt;&gt;"",VLOOKUP('女子入力シート'!$R$1,'学校番号'!$A$1:$C$32,2)&amp;WIDECHAR(A13),"")</f>
      </c>
      <c r="C13" s="23">
        <f>IF('女子入力シート'!B21&lt;&gt;"",VLOOKUP('女子入力シート'!$R$1,'学校番号'!$A$1:$C$32,1)*100+A13,"")</f>
      </c>
      <c r="D13" s="23">
        <f>IF('女子入力シート'!B21&lt;&gt;"",'女子入力シート'!B21,"")</f>
      </c>
      <c r="E13" s="23">
        <f>IF('女子入力シート'!B21&lt;&gt;"",VLOOKUP('女子入力シート'!$R$1,'学校番号'!$A$1:$C$32,3),"")</f>
      </c>
      <c r="F13" s="23">
        <f>IF('女子入力シート'!C21&lt;&gt;"",'女子入力シート'!C21,"")</f>
      </c>
    </row>
    <row r="14" spans="1:8" ht="13.5">
      <c r="A14" s="25" t="s">
        <v>91</v>
      </c>
      <c r="B14" s="18" t="s">
        <v>59</v>
      </c>
      <c r="C14" s="26" t="s">
        <v>60</v>
      </c>
      <c r="D14" s="26" t="s">
        <v>61</v>
      </c>
      <c r="E14" s="26" t="s">
        <v>62</v>
      </c>
      <c r="F14" s="18" t="s">
        <v>54</v>
      </c>
      <c r="G14" s="26" t="s">
        <v>65</v>
      </c>
      <c r="H14" s="26" t="s">
        <v>66</v>
      </c>
    </row>
    <row r="15" spans="1:8" ht="13.5">
      <c r="A15" s="23">
        <v>1</v>
      </c>
      <c r="B15" s="23">
        <f>IF('女子入力シート'!M10&lt;&gt;"",VLOOKUP('女子入力シート'!$R$1,'学校番号'!$A$1:$C$32,2)&amp;WIDECHAR(A15),"")</f>
      </c>
      <c r="C15" s="23">
        <f>IF('女子入力シート'!M10&lt;&gt;"",VLOOKUP('女子入力シート'!$R$1,'学校番号'!$A$1:$C$32,1)*100+A15,"")</f>
      </c>
      <c r="D15" s="23">
        <f>IF('女子入力シート'!M10&lt;&gt;"",'女子入力シート'!M10,"")</f>
      </c>
      <c r="E15" s="23">
        <f>IF('女子入力シート'!P10&lt;&gt;"",'女子入力シート'!P10,"")</f>
      </c>
      <c r="F15" s="23">
        <f>IF('女子入力シート'!M10&lt;&gt;"",VLOOKUP('女子入力シート'!$R$1,'学校番号'!$A$1:$C$32,3),"")</f>
      </c>
      <c r="G15" s="23">
        <f>IF('女子入力シート'!O10&lt;&gt;"",'女子入力シート'!O10,"")</f>
      </c>
      <c r="H15" s="23">
        <f>IF('女子入力シート'!Q10&lt;&gt;"",'女子入力シート'!Q10,"")</f>
      </c>
    </row>
    <row r="16" spans="1:8" ht="13.5">
      <c r="A16" s="23">
        <v>2</v>
      </c>
      <c r="B16" s="23">
        <f>IF('女子入力シート'!M11&lt;&gt;"",VLOOKUP('女子入力シート'!$R$1,'学校番号'!$A$1:$C$32,2)&amp;WIDECHAR(A16),"")</f>
      </c>
      <c r="C16" s="23">
        <f>IF('女子入力シート'!M11&lt;&gt;"",VLOOKUP('女子入力シート'!$R$1,'学校番号'!$A$1:$C$32,1)*100+A16,"")</f>
      </c>
      <c r="D16" s="23">
        <f>IF('女子入力シート'!M11&lt;&gt;"",'女子入力シート'!M11,"")</f>
      </c>
      <c r="E16" s="23">
        <f>IF('女子入力シート'!P11&lt;&gt;"",'女子入力シート'!P11,"")</f>
      </c>
      <c r="F16" s="23">
        <f>IF('女子入力シート'!M11&lt;&gt;"",VLOOKUP('女子入力シート'!$R$1,'学校番号'!$A$1:$C$32,3),"")</f>
      </c>
      <c r="G16" s="23">
        <f>IF('女子入力シート'!O11&lt;&gt;"",'女子入力シート'!O11,"")</f>
      </c>
      <c r="H16" s="23">
        <f>IF('女子入力シート'!Q11&lt;&gt;"",'女子入力シート'!Q11,"")</f>
      </c>
    </row>
    <row r="17" spans="1:8" ht="13.5">
      <c r="A17" s="23">
        <v>3</v>
      </c>
      <c r="B17" s="23">
        <f>IF('女子入力シート'!M12&lt;&gt;"",VLOOKUP('女子入力シート'!$R$1,'学校番号'!$A$1:$C$32,2)&amp;WIDECHAR(A17),"")</f>
      </c>
      <c r="C17" s="23">
        <f>IF('女子入力シート'!M12&lt;&gt;"",VLOOKUP('女子入力シート'!$R$1,'学校番号'!$A$1:$C$32,1)*100+A17,"")</f>
      </c>
      <c r="D17" s="23">
        <f>IF('女子入力シート'!M12&lt;&gt;"",'女子入力シート'!M12,"")</f>
      </c>
      <c r="E17" s="23">
        <f>IF('女子入力シート'!P12&lt;&gt;"",'女子入力シート'!P12,"")</f>
      </c>
      <c r="F17" s="23">
        <f>IF('女子入力シート'!M12&lt;&gt;"",VLOOKUP('女子入力シート'!$R$1,'学校番号'!$A$1:$C$32,3),"")</f>
      </c>
      <c r="G17" s="23">
        <f>IF('女子入力シート'!O12&lt;&gt;"",'女子入力シート'!O12,"")</f>
      </c>
      <c r="H17" s="23">
        <f>IF('女子入力シート'!Q12&lt;&gt;"",'女子入力シート'!Q12,"")</f>
      </c>
    </row>
    <row r="18" spans="1:8" ht="13.5">
      <c r="A18" s="23">
        <v>4</v>
      </c>
      <c r="B18" s="23">
        <f>IF('女子入力シート'!M13&lt;&gt;"",VLOOKUP('女子入力シート'!$R$1,'学校番号'!$A$1:$C$32,2)&amp;WIDECHAR(A18),"")</f>
      </c>
      <c r="C18" s="23">
        <f>IF('女子入力シート'!M13&lt;&gt;"",VLOOKUP('女子入力シート'!$R$1,'学校番号'!$A$1:$C$32,1)*100+A18,"")</f>
      </c>
      <c r="D18" s="23">
        <f>IF('女子入力シート'!M13&lt;&gt;"",'女子入力シート'!M13,"")</f>
      </c>
      <c r="E18" s="23">
        <f>IF('女子入力シート'!P13&lt;&gt;"",'女子入力シート'!P13,"")</f>
      </c>
      <c r="F18" s="23">
        <f>IF('女子入力シート'!M13&lt;&gt;"",VLOOKUP('女子入力シート'!$R$1,'学校番号'!$A$1:$C$32,3),"")</f>
      </c>
      <c r="G18" s="23">
        <f>IF('女子入力シート'!O13&lt;&gt;"",'女子入力シート'!O13,"")</f>
      </c>
      <c r="H18" s="23">
        <f>IF('女子入力シート'!Q13&lt;&gt;"",'女子入力シート'!Q13,"")</f>
      </c>
    </row>
    <row r="19" spans="1:8" ht="13.5">
      <c r="A19" s="23">
        <v>5</v>
      </c>
      <c r="B19" s="23">
        <f>IF('女子入力シート'!M14&lt;&gt;"",VLOOKUP('女子入力シート'!$R$1,'学校番号'!$A$1:$C$32,2)&amp;WIDECHAR(A19),"")</f>
      </c>
      <c r="C19" s="23">
        <f>IF('女子入力シート'!M14&lt;&gt;"",VLOOKUP('女子入力シート'!$R$1,'学校番号'!$A$1:$C$32,1)*100+A19,"")</f>
      </c>
      <c r="D19" s="23">
        <f>IF('女子入力シート'!M14&lt;&gt;"",'女子入力シート'!M14,"")</f>
      </c>
      <c r="E19" s="23">
        <f>IF('女子入力シート'!P14&lt;&gt;"",'女子入力シート'!P14,"")</f>
      </c>
      <c r="F19" s="23">
        <f>IF('女子入力シート'!M14&lt;&gt;"",VLOOKUP('女子入力シート'!$R$1,'学校番号'!$A$1:$C$32,3),"")</f>
      </c>
      <c r="G19" s="23">
        <f>IF('女子入力シート'!O14&lt;&gt;"",'女子入力シート'!O14,"")</f>
      </c>
      <c r="H19" s="23">
        <f>IF('女子入力シート'!Q14&lt;&gt;"",'女子入力シート'!Q14,"")</f>
      </c>
    </row>
    <row r="20" spans="1:8" ht="13.5">
      <c r="A20" s="23">
        <v>6</v>
      </c>
      <c r="B20" s="23">
        <f>IF('女子入力シート'!M15&lt;&gt;"",VLOOKUP('女子入力シート'!$R$1,'学校番号'!$A$1:$C$32,2)&amp;WIDECHAR(A20),"")</f>
      </c>
      <c r="C20" s="23">
        <f>IF('女子入力シート'!M15&lt;&gt;"",VLOOKUP('女子入力シート'!$R$1,'学校番号'!$A$1:$C$32,1)*100+A20,"")</f>
      </c>
      <c r="D20" s="23">
        <f>IF('女子入力シート'!M15&lt;&gt;"",'女子入力シート'!M15,"")</f>
      </c>
      <c r="E20" s="23">
        <f>IF('女子入力シート'!P15&lt;&gt;"",'女子入力シート'!P15,"")</f>
      </c>
      <c r="F20" s="23">
        <f>IF('女子入力シート'!M15&lt;&gt;"",VLOOKUP('女子入力シート'!$R$1,'学校番号'!$A$1:$C$32,3),"")</f>
      </c>
      <c r="G20" s="23">
        <f>IF('女子入力シート'!O15&lt;&gt;"",'女子入力シート'!O15,"")</f>
      </c>
      <c r="H20" s="23">
        <f>IF('女子入力シート'!Q15&lt;&gt;"",'女子入力シート'!Q15,"")</f>
      </c>
    </row>
    <row r="21" spans="1:8" ht="13.5">
      <c r="A21" s="23">
        <v>7</v>
      </c>
      <c r="B21" s="23">
        <f>IF('女子入力シート'!M16&lt;&gt;"",VLOOKUP('女子入力シート'!$R$1,'学校番号'!$A$1:$C$32,2)&amp;WIDECHAR(A21),"")</f>
      </c>
      <c r="C21" s="23">
        <f>IF('女子入力シート'!M16&lt;&gt;"",VLOOKUP('女子入力シート'!$R$1,'学校番号'!$A$1:$C$32,1)*100+A21,"")</f>
      </c>
      <c r="D21" s="23">
        <f>IF('女子入力シート'!M16&lt;&gt;"",'女子入力シート'!M16,"")</f>
      </c>
      <c r="E21" s="23">
        <f>IF('女子入力シート'!P16&lt;&gt;"",'女子入力シート'!P16,"")</f>
      </c>
      <c r="F21" s="23">
        <f>IF('女子入力シート'!M16&lt;&gt;"",VLOOKUP('女子入力シート'!$R$1,'学校番号'!$A$1:$C$32,3),"")</f>
      </c>
      <c r="G21" s="23">
        <f>IF('女子入力シート'!O16&lt;&gt;"",'女子入力シート'!O16,"")</f>
      </c>
      <c r="H21" s="23">
        <f>IF('女子入力シート'!Q16&lt;&gt;"",'女子入力シート'!Q16,"")</f>
      </c>
    </row>
    <row r="22" spans="1:8" ht="13.5">
      <c r="A22" s="23">
        <v>8</v>
      </c>
      <c r="B22" s="23">
        <f>IF('女子入力シート'!M17&lt;&gt;"",VLOOKUP('女子入力シート'!$R$1,'学校番号'!$A$1:$C$32,2)&amp;WIDECHAR(A22),"")</f>
      </c>
      <c r="C22" s="23">
        <f>IF('女子入力シート'!M17&lt;&gt;"",VLOOKUP('女子入力シート'!$R$1,'学校番号'!$A$1:$C$32,1)*100+A22,"")</f>
      </c>
      <c r="D22" s="23">
        <f>IF('女子入力シート'!M17&lt;&gt;"",'女子入力シート'!M17,"")</f>
      </c>
      <c r="E22" s="23">
        <f>IF('女子入力シート'!P17&lt;&gt;"",'女子入力シート'!P17,"")</f>
      </c>
      <c r="F22" s="23">
        <f>IF('女子入力シート'!M17&lt;&gt;"",VLOOKUP('女子入力シート'!$R$1,'学校番号'!$A$1:$C$32,3),"")</f>
      </c>
      <c r="G22" s="23">
        <f>IF('女子入力シート'!O17&lt;&gt;"",'女子入力シート'!O17,"")</f>
      </c>
      <c r="H22" s="23">
        <f>IF('女子入力シート'!Q17&lt;&gt;"",'女子入力シート'!Q17,"")</f>
      </c>
    </row>
    <row r="23" spans="1:8" ht="13.5">
      <c r="A23" s="23">
        <v>9</v>
      </c>
      <c r="B23" s="23">
        <f>IF('女子入力シート'!M18&lt;&gt;"",VLOOKUP('女子入力シート'!$R$1,'学校番号'!$A$1:$C$32,2)&amp;WIDECHAR(A23),"")</f>
      </c>
      <c r="C23" s="23">
        <f>IF('女子入力シート'!M18&lt;&gt;"",VLOOKUP('女子入力シート'!$R$1,'学校番号'!$A$1:$C$32,1)*100+A23,"")</f>
      </c>
      <c r="D23" s="23">
        <f>IF('女子入力シート'!M18&lt;&gt;"",'女子入力シート'!M18,"")</f>
      </c>
      <c r="E23" s="23">
        <f>IF('女子入力シート'!P18&lt;&gt;"",'女子入力シート'!P18,"")</f>
      </c>
      <c r="F23" s="23">
        <f>IF('女子入力シート'!M18&lt;&gt;"",VLOOKUP('女子入力シート'!$R$1,'学校番号'!$A$1:$C$32,3),"")</f>
      </c>
      <c r="G23" s="23">
        <f>IF('女子入力シート'!O18&lt;&gt;"",'女子入力シート'!O18,"")</f>
      </c>
      <c r="H23" s="23">
        <f>IF('女子入力シート'!Q18&lt;&gt;"",'女子入力シート'!Q18,"")</f>
      </c>
    </row>
    <row r="24" spans="1:8" ht="13.5">
      <c r="A24" s="23">
        <v>10</v>
      </c>
      <c r="B24" s="23">
        <f>IF('女子入力シート'!M19&lt;&gt;"",VLOOKUP('女子入力シート'!$R$1,'学校番号'!$A$1:$C$32,2)&amp;WIDECHAR(A24),"")</f>
      </c>
      <c r="C24" s="23">
        <f>IF('女子入力シート'!M19&lt;&gt;"",VLOOKUP('女子入力シート'!$R$1,'学校番号'!$A$1:$C$32,1)*100+A24,"")</f>
      </c>
      <c r="D24" s="23">
        <f>IF('女子入力シート'!M19&lt;&gt;"",'女子入力シート'!M19,"")</f>
      </c>
      <c r="E24" s="23">
        <f>IF('女子入力シート'!P19&lt;&gt;"",'女子入力シート'!P19,"")</f>
      </c>
      <c r="F24" s="23">
        <f>IF('女子入力シート'!M19&lt;&gt;"",VLOOKUP('女子入力シート'!$R$1,'学校番号'!$A$1:$C$32,3),"")</f>
      </c>
      <c r="G24" s="23">
        <f>IF('女子入力シート'!O19&lt;&gt;"",'女子入力シート'!O19,"")</f>
      </c>
      <c r="H24" s="23">
        <f>IF('女子入力シート'!Q19&lt;&gt;"",'女子入力シート'!Q19,"")</f>
      </c>
    </row>
    <row r="25" spans="1:8" ht="13.5">
      <c r="A25" s="23">
        <v>11</v>
      </c>
      <c r="B25" s="23">
        <f>IF('女子入力シート'!M20&lt;&gt;"",VLOOKUP('女子入力シート'!$R$1,'学校番号'!$A$1:$C$32,2)&amp;WIDECHAR(A25),"")</f>
      </c>
      <c r="C25" s="23">
        <f>IF('女子入力シート'!M20&lt;&gt;"",VLOOKUP('女子入力シート'!$R$1,'学校番号'!$A$1:$C$32,1)*100+A25,"")</f>
      </c>
      <c r="D25" s="23">
        <f>IF('女子入力シート'!M20&lt;&gt;"",'女子入力シート'!M20,"")</f>
      </c>
      <c r="E25" s="23">
        <f>IF('女子入力シート'!P20&lt;&gt;"",'女子入力シート'!P20,"")</f>
      </c>
      <c r="F25" s="23">
        <f>IF('女子入力シート'!M20&lt;&gt;"",VLOOKUP('女子入力シート'!$R$1,'学校番号'!$A$1:$C$32,3),"")</f>
      </c>
      <c r="G25" s="23">
        <f>IF('女子入力シート'!O20&lt;&gt;"",'女子入力シート'!O20,"")</f>
      </c>
      <c r="H25" s="23">
        <f>IF('女子入力シート'!Q20&lt;&gt;"",'女子入力シート'!Q20,"")</f>
      </c>
    </row>
    <row r="26" spans="1:8" ht="13.5">
      <c r="A26" s="23">
        <v>12</v>
      </c>
      <c r="B26" s="23">
        <f>IF('女子入力シート'!M21&lt;&gt;"",VLOOKUP('女子入力シート'!$R$1,'学校番号'!$A$1:$C$32,2)&amp;WIDECHAR(A26),"")</f>
      </c>
      <c r="C26" s="23">
        <f>IF('女子入力シート'!M21&lt;&gt;"",VLOOKUP('女子入力シート'!$R$1,'学校番号'!$A$1:$C$32,1)*100+A26,"")</f>
      </c>
      <c r="D26" s="23">
        <f>IF('女子入力シート'!M21&lt;&gt;"",'女子入力シート'!M21,"")</f>
      </c>
      <c r="E26" s="23">
        <f>IF('女子入力シート'!P21&lt;&gt;"",'女子入力シート'!P21,"")</f>
      </c>
      <c r="F26" s="23">
        <f>IF('女子入力シート'!M21&lt;&gt;"",VLOOKUP('女子入力シート'!$R$1,'学校番号'!$A$1:$C$32,3),"")</f>
      </c>
      <c r="G26" s="23">
        <f>IF('女子入力シート'!O21&lt;&gt;"",'女子入力シート'!O21,"")</f>
      </c>
      <c r="H26" s="23">
        <f>IF('女子入力シート'!Q21&lt;&gt;"",'女子入力シート'!Q21,"")</f>
      </c>
    </row>
  </sheetData>
  <sheetProtection sheet="1" objects="1" scenarios="1"/>
  <printOptions/>
  <pageMargins left="0.787" right="0.787" top="0.984" bottom="0.984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A32" sqref="A32"/>
    </sheetView>
  </sheetViews>
  <sheetFormatPr defaultColWidth="9.00390625" defaultRowHeight="13.5"/>
  <cols>
    <col min="1" max="2" width="9.00390625" style="23" customWidth="1"/>
    <col min="3" max="4" width="17.25390625" style="23" bestFit="1" customWidth="1"/>
    <col min="5" max="16384" width="9.00390625" style="23" customWidth="1"/>
  </cols>
  <sheetData>
    <row r="1" spans="1:6" ht="13.5">
      <c r="A1" s="23" t="s">
        <v>5</v>
      </c>
      <c r="B1" s="23" t="s">
        <v>53</v>
      </c>
      <c r="C1" s="23" t="s">
        <v>68</v>
      </c>
      <c r="D1" s="23" t="s">
        <v>54</v>
      </c>
      <c r="F1" s="23" t="s">
        <v>97</v>
      </c>
    </row>
    <row r="2" spans="1:7" ht="13.5">
      <c r="A2" s="24">
        <v>101</v>
      </c>
      <c r="B2" s="24" t="s">
        <v>6</v>
      </c>
      <c r="C2" s="24" t="s">
        <v>69</v>
      </c>
      <c r="D2" s="24" t="s">
        <v>6</v>
      </c>
      <c r="F2" s="35" t="s">
        <v>92</v>
      </c>
      <c r="G2" s="35"/>
    </row>
    <row r="3" spans="1:7" ht="13.5">
      <c r="A3" s="24">
        <v>102</v>
      </c>
      <c r="B3" s="24" t="s">
        <v>7</v>
      </c>
      <c r="C3" s="24" t="s">
        <v>8</v>
      </c>
      <c r="D3" s="24" t="s">
        <v>8</v>
      </c>
      <c r="F3" s="35" t="s">
        <v>96</v>
      </c>
      <c r="G3" s="35"/>
    </row>
    <row r="4" spans="1:4" ht="13.5">
      <c r="A4" s="24">
        <v>103</v>
      </c>
      <c r="B4" s="24" t="s">
        <v>9</v>
      </c>
      <c r="C4" s="24" t="s">
        <v>10</v>
      </c>
      <c r="D4" s="24" t="s">
        <v>10</v>
      </c>
    </row>
    <row r="5" spans="1:4" ht="13.5">
      <c r="A5" s="24">
        <v>104</v>
      </c>
      <c r="B5" s="24" t="s">
        <v>11</v>
      </c>
      <c r="C5" s="24" t="s">
        <v>12</v>
      </c>
      <c r="D5" s="24" t="s">
        <v>12</v>
      </c>
    </row>
    <row r="6" spans="1:6" ht="13.5">
      <c r="A6" s="24">
        <v>105</v>
      </c>
      <c r="B6" s="24" t="s">
        <v>13</v>
      </c>
      <c r="C6" s="24" t="s">
        <v>14</v>
      </c>
      <c r="D6" s="24" t="s">
        <v>14</v>
      </c>
      <c r="F6" s="23" t="s">
        <v>102</v>
      </c>
    </row>
    <row r="7" spans="1:6" ht="13.5">
      <c r="A7" s="24">
        <v>106</v>
      </c>
      <c r="B7" s="24" t="s">
        <v>15</v>
      </c>
      <c r="C7" s="24" t="s">
        <v>16</v>
      </c>
      <c r="D7" s="24" t="s">
        <v>16</v>
      </c>
      <c r="F7" s="23" t="s">
        <v>103</v>
      </c>
    </row>
    <row r="8" spans="1:4" ht="13.5">
      <c r="A8" s="24">
        <v>107</v>
      </c>
      <c r="B8" s="24" t="s">
        <v>17</v>
      </c>
      <c r="C8" s="24" t="s">
        <v>18</v>
      </c>
      <c r="D8" s="24" t="s">
        <v>18</v>
      </c>
    </row>
    <row r="9" spans="1:4" ht="13.5">
      <c r="A9" s="24">
        <v>108</v>
      </c>
      <c r="B9" s="24" t="s">
        <v>19</v>
      </c>
      <c r="C9" s="24" t="s">
        <v>20</v>
      </c>
      <c r="D9" s="24" t="s">
        <v>20</v>
      </c>
    </row>
    <row r="10" spans="1:4" ht="13.5">
      <c r="A10" s="24">
        <v>109</v>
      </c>
      <c r="B10" s="24" t="s">
        <v>21</v>
      </c>
      <c r="C10" s="24" t="s">
        <v>70</v>
      </c>
      <c r="D10" s="24" t="s">
        <v>21</v>
      </c>
    </row>
    <row r="11" spans="1:4" ht="13.5">
      <c r="A11" s="24">
        <v>110</v>
      </c>
      <c r="B11" s="24" t="s">
        <v>22</v>
      </c>
      <c r="C11" s="24" t="s">
        <v>71</v>
      </c>
      <c r="D11" s="24" t="s">
        <v>23</v>
      </c>
    </row>
    <row r="12" spans="1:4" ht="13.5">
      <c r="A12" s="24">
        <v>111</v>
      </c>
      <c r="B12" s="24" t="s">
        <v>24</v>
      </c>
      <c r="C12" s="24" t="s">
        <v>25</v>
      </c>
      <c r="D12" s="24" t="s">
        <v>25</v>
      </c>
    </row>
    <row r="13" spans="1:4" ht="13.5">
      <c r="A13" s="24">
        <v>112</v>
      </c>
      <c r="B13" s="24" t="s">
        <v>26</v>
      </c>
      <c r="C13" s="24" t="s">
        <v>104</v>
      </c>
      <c r="D13" s="24" t="s">
        <v>27</v>
      </c>
    </row>
    <row r="14" spans="1:4" ht="13.5">
      <c r="A14" s="24">
        <v>113</v>
      </c>
      <c r="B14" s="24" t="s">
        <v>28</v>
      </c>
      <c r="C14" s="24" t="s">
        <v>84</v>
      </c>
      <c r="D14" s="24" t="s">
        <v>29</v>
      </c>
    </row>
    <row r="15" spans="1:4" ht="13.5">
      <c r="A15" s="24">
        <v>114</v>
      </c>
      <c r="B15" s="24" t="s">
        <v>30</v>
      </c>
      <c r="C15" s="24" t="s">
        <v>31</v>
      </c>
      <c r="D15" s="24" t="s">
        <v>31</v>
      </c>
    </row>
    <row r="16" spans="1:4" ht="13.5">
      <c r="A16" s="24">
        <v>116</v>
      </c>
      <c r="B16" s="24" t="s">
        <v>32</v>
      </c>
      <c r="C16" s="24" t="s">
        <v>33</v>
      </c>
      <c r="D16" s="24" t="s">
        <v>33</v>
      </c>
    </row>
    <row r="17" spans="1:4" ht="13.5">
      <c r="A17" s="24">
        <v>117</v>
      </c>
      <c r="B17" s="24" t="s">
        <v>34</v>
      </c>
      <c r="C17" s="24" t="s">
        <v>72</v>
      </c>
      <c r="D17" s="24" t="s">
        <v>34</v>
      </c>
    </row>
    <row r="18" spans="1:4" ht="13.5">
      <c r="A18" s="24">
        <v>118</v>
      </c>
      <c r="B18" s="24" t="s">
        <v>35</v>
      </c>
      <c r="C18" s="24" t="s">
        <v>73</v>
      </c>
      <c r="D18" s="24" t="s">
        <v>36</v>
      </c>
    </row>
    <row r="19" spans="1:4" ht="13.5">
      <c r="A19" s="24">
        <v>119</v>
      </c>
      <c r="B19" s="24" t="s">
        <v>37</v>
      </c>
      <c r="C19" s="24" t="s">
        <v>74</v>
      </c>
      <c r="D19" s="24" t="s">
        <v>37</v>
      </c>
    </row>
    <row r="20" spans="1:4" ht="13.5">
      <c r="A20" s="24">
        <v>120</v>
      </c>
      <c r="B20" s="24" t="s">
        <v>38</v>
      </c>
      <c r="C20" s="24" t="s">
        <v>75</v>
      </c>
      <c r="D20" s="24" t="s">
        <v>38</v>
      </c>
    </row>
    <row r="21" spans="1:4" ht="13.5">
      <c r="A21" s="24">
        <v>121</v>
      </c>
      <c r="B21" s="24" t="s">
        <v>39</v>
      </c>
      <c r="C21" s="24" t="s">
        <v>82</v>
      </c>
      <c r="D21" s="24" t="s">
        <v>58</v>
      </c>
    </row>
    <row r="22" spans="1:4" ht="13.5">
      <c r="A22" s="24">
        <v>122</v>
      </c>
      <c r="B22" s="24" t="s">
        <v>40</v>
      </c>
      <c r="C22" s="24" t="s">
        <v>76</v>
      </c>
      <c r="D22" s="24" t="s">
        <v>41</v>
      </c>
    </row>
    <row r="23" spans="1:4" ht="13.5">
      <c r="A23" s="24">
        <v>123</v>
      </c>
      <c r="B23" s="24" t="s">
        <v>42</v>
      </c>
      <c r="C23" s="24" t="s">
        <v>77</v>
      </c>
      <c r="D23" s="24" t="s">
        <v>42</v>
      </c>
    </row>
    <row r="24" spans="1:4" ht="13.5">
      <c r="A24" s="24">
        <v>124</v>
      </c>
      <c r="B24" s="24" t="s">
        <v>43</v>
      </c>
      <c r="C24" s="24" t="s">
        <v>83</v>
      </c>
      <c r="D24" s="24" t="s">
        <v>44</v>
      </c>
    </row>
    <row r="25" spans="1:4" ht="13.5">
      <c r="A25" s="24">
        <v>125</v>
      </c>
      <c r="B25" s="24" t="s">
        <v>45</v>
      </c>
      <c r="C25" s="24" t="s">
        <v>78</v>
      </c>
      <c r="D25" s="24" t="s">
        <v>46</v>
      </c>
    </row>
    <row r="26" spans="1:4" ht="13.5">
      <c r="A26" s="24">
        <v>126</v>
      </c>
      <c r="B26" s="24" t="s">
        <v>47</v>
      </c>
      <c r="C26" s="24" t="s">
        <v>79</v>
      </c>
      <c r="D26" s="24" t="s">
        <v>47</v>
      </c>
    </row>
    <row r="27" spans="1:4" ht="13.5">
      <c r="A27" s="24">
        <v>128</v>
      </c>
      <c r="B27" s="24" t="s">
        <v>48</v>
      </c>
      <c r="C27" s="24" t="s">
        <v>49</v>
      </c>
      <c r="D27" s="24" t="s">
        <v>49</v>
      </c>
    </row>
    <row r="28" spans="1:4" ht="13.5">
      <c r="A28" s="24">
        <v>129</v>
      </c>
      <c r="B28" s="24" t="s">
        <v>50</v>
      </c>
      <c r="C28" s="24" t="s">
        <v>51</v>
      </c>
      <c r="D28" s="24" t="s">
        <v>51</v>
      </c>
    </row>
    <row r="29" spans="1:4" ht="13.5">
      <c r="A29" s="24">
        <v>131</v>
      </c>
      <c r="B29" s="24" t="s">
        <v>56</v>
      </c>
      <c r="C29" s="24" t="s">
        <v>80</v>
      </c>
      <c r="D29" s="24" t="s">
        <v>55</v>
      </c>
    </row>
    <row r="30" spans="1:4" ht="13.5">
      <c r="A30" s="24">
        <v>132</v>
      </c>
      <c r="B30" s="24" t="s">
        <v>52</v>
      </c>
      <c r="C30" s="24" t="s">
        <v>81</v>
      </c>
      <c r="D30" s="24" t="s">
        <v>57</v>
      </c>
    </row>
    <row r="31" spans="1:4" ht="13.5">
      <c r="A31" s="23">
        <v>133</v>
      </c>
      <c r="B31" s="23" t="s">
        <v>101</v>
      </c>
      <c r="C31" s="23" t="s">
        <v>100</v>
      </c>
      <c r="D31" s="23" t="s">
        <v>99</v>
      </c>
    </row>
    <row r="32" spans="1:4" ht="13.5">
      <c r="A32" s="23">
        <v>134</v>
      </c>
      <c r="B32" s="23" t="s">
        <v>105</v>
      </c>
      <c r="C32" s="23" t="s">
        <v>106</v>
      </c>
      <c r="D32" s="23" t="s">
        <v>107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2015-05-21T07:48:01Z</cp:lastPrinted>
  <dcterms:created xsi:type="dcterms:W3CDTF">1997-01-08T22:48:59Z</dcterms:created>
  <dcterms:modified xsi:type="dcterms:W3CDTF">2015-05-21T08:26:15Z</dcterms:modified>
  <cp:category/>
  <cp:version/>
  <cp:contentType/>
  <cp:contentStatus/>
</cp:coreProperties>
</file>