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個人男子入力シート" sheetId="1" r:id="rId1"/>
    <sheet name="個人女子入力シート" sheetId="2" r:id="rId2"/>
    <sheet name="男子データ" sheetId="3" r:id="rId3"/>
    <sheet name="女子データ" sheetId="4" r:id="rId4"/>
    <sheet name="学校番号" sheetId="5" r:id="rId5"/>
  </sheets>
  <definedNames>
    <definedName name="_xlnm.Print_Area" localSheetId="1">'個人女子入力シート'!$A$1:$AA$24</definedName>
    <definedName name="_xlnm.Print_Area" localSheetId="0">'個人男子入力シート'!$A$1:$AA$24</definedName>
    <definedName name="高校リスト">'学校番号'!$F$2:$F$3</definedName>
    <definedName name="高校名">'学校番号'!$G$2:$G$3</definedName>
  </definedNames>
  <calcPr fullCalcOnLoad="1"/>
</workbook>
</file>

<file path=xl/comments1.xml><?xml version="1.0" encoding="utf-8"?>
<comments xmlns="http://schemas.openxmlformats.org/spreadsheetml/2006/main">
  <authors>
    <author>nobuyoshi</author>
    <author>神奈川県教育委員会</author>
  </authors>
  <commentList>
    <comment ref="B5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A1" authorId="0">
      <text>
        <r>
          <rPr>
            <b/>
            <sz val="18"/>
            <rFont val="ＭＳ Ｐゴシック"/>
            <family val="3"/>
          </rPr>
          <t>この表題は開いた年の「年度」と「第～回」に自動でなります</t>
        </r>
      </text>
    </comment>
    <comment ref="B8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G8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L8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U8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X8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G5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L5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U5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R24" authorId="0">
      <text>
        <r>
          <rPr>
            <b/>
            <sz val="14"/>
            <rFont val="ＭＳ Ｐゴシック"/>
            <family val="3"/>
          </rPr>
          <t>ここに学校名を入れると上部の学校名に反映されます
「神奈川県立」や「県立」を入れても上部では省略されます。
定時制は上の学校番号で自動で上部の学校名に反映されます。</t>
        </r>
      </text>
    </comment>
    <comment ref="N8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N24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P24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D6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L24" authorId="1">
      <text>
        <r>
          <rPr>
            <sz val="14"/>
            <rFont val="ＭＳ Ｐゴシック"/>
            <family val="3"/>
          </rPr>
          <t>ここは開いた年に自動でなります</t>
        </r>
      </text>
    </comment>
    <comment ref="C23" authorId="0">
      <text>
        <r>
          <rPr>
            <b/>
            <sz val="14"/>
            <rFont val="ＭＳ Ｐゴシック"/>
            <family val="3"/>
          </rPr>
          <t>１人目の顧問の名前を入れて下さい</t>
        </r>
      </text>
    </comment>
    <comment ref="C24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H23" authorId="0">
      <text>
        <r>
          <rPr>
            <b/>
            <sz val="14"/>
            <rFont val="ＭＳ Ｐゴシック"/>
            <family val="3"/>
          </rPr>
          <t>２人目の顧問の名前を入れて下さい</t>
        </r>
      </text>
    </comment>
    <comment ref="H24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Z1" authorId="0">
      <text>
        <r>
          <rPr>
            <b/>
            <sz val="14"/>
            <rFont val="ＭＳ Ｐゴシック"/>
            <family val="3"/>
          </rPr>
          <t>ここの番号は必ず入れて下さい。学校番号は最後のシートにあります。</t>
        </r>
      </text>
    </comment>
    <comment ref="U24" authorId="0">
      <text>
        <r>
          <rPr>
            <sz val="16"/>
            <rFont val="ＭＳ Ｐゴシック"/>
            <family val="3"/>
          </rPr>
          <t>高等部も選べます</t>
        </r>
      </text>
    </comment>
    <comment ref="W24" authorId="0">
      <text>
        <r>
          <rPr>
            <b/>
            <sz val="14"/>
            <rFont val="ＭＳ Ｐゴシック"/>
            <family val="3"/>
          </rPr>
          <t>校長名を入れて下さい。
上部の学校番号もお忘れなく</t>
        </r>
      </text>
    </comment>
    <comment ref="I6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R6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AA6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AA21" authorId="0">
      <text>
        <r>
          <rPr>
            <b/>
            <sz val="16"/>
            <rFont val="ＭＳ Ｐゴシック"/>
            <family val="3"/>
          </rPr>
          <t>後日、指定された日までにメンバー表を提出して下さい。</t>
        </r>
      </text>
    </comment>
  </commentList>
</comments>
</file>

<file path=xl/comments2.xml><?xml version="1.0" encoding="utf-8"?>
<comments xmlns="http://schemas.openxmlformats.org/spreadsheetml/2006/main">
  <authors>
    <author>nobuyoshi</author>
    <author>神奈川県教育委員会</author>
  </authors>
  <commentList>
    <comment ref="A1" authorId="0">
      <text>
        <r>
          <rPr>
            <b/>
            <sz val="18"/>
            <rFont val="ＭＳ Ｐゴシック"/>
            <family val="3"/>
          </rPr>
          <t>この表題は開いた年の「年度」と「第～回」に自動でなります</t>
        </r>
      </text>
    </comment>
    <comment ref="Z1" authorId="0">
      <text>
        <r>
          <rPr>
            <b/>
            <sz val="14"/>
            <rFont val="ＭＳ Ｐゴシック"/>
            <family val="3"/>
          </rPr>
          <t>ここの番号は必ず入れて下さい。学校番号は最後のシートにあります。</t>
        </r>
      </text>
    </comment>
    <comment ref="B5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G5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L5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U5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D6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I6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R6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AA6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B8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G8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L8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N8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U8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X8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AA21" authorId="0">
      <text>
        <r>
          <rPr>
            <b/>
            <sz val="16"/>
            <rFont val="ＭＳ Ｐゴシック"/>
            <family val="3"/>
          </rPr>
          <t>後日、指定された日までにメンバー表を提出して下さい。</t>
        </r>
      </text>
    </comment>
    <comment ref="C23" authorId="0">
      <text>
        <r>
          <rPr>
            <b/>
            <sz val="14"/>
            <rFont val="ＭＳ Ｐゴシック"/>
            <family val="3"/>
          </rPr>
          <t>１人目の顧問の名前を入れて下さい</t>
        </r>
      </text>
    </comment>
    <comment ref="H23" authorId="0">
      <text>
        <r>
          <rPr>
            <b/>
            <sz val="14"/>
            <rFont val="ＭＳ Ｐゴシック"/>
            <family val="3"/>
          </rPr>
          <t>２人目の顧問の名前を入れて下さい</t>
        </r>
      </text>
    </comment>
    <comment ref="C24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H24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L24" authorId="1">
      <text>
        <r>
          <rPr>
            <sz val="14"/>
            <rFont val="ＭＳ Ｐゴシック"/>
            <family val="3"/>
          </rPr>
          <t>ここは開いた年に自動でなります</t>
        </r>
      </text>
    </comment>
    <comment ref="N24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P24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R24" authorId="0">
      <text>
        <r>
          <rPr>
            <b/>
            <sz val="14"/>
            <rFont val="ＭＳ Ｐゴシック"/>
            <family val="3"/>
          </rPr>
          <t>ここに学校名を入れると上部の学校名に反映されます
「神奈川県立」や「県立」を入れても上部では省略されます。
定時制は上の学校番号で自動で上部の学校名に反映されます。</t>
        </r>
      </text>
    </comment>
    <comment ref="U24" authorId="0">
      <text>
        <r>
          <rPr>
            <sz val="16"/>
            <rFont val="ＭＳ Ｐゴシック"/>
            <family val="3"/>
          </rPr>
          <t>高等部も選べます</t>
        </r>
      </text>
    </comment>
    <comment ref="W24" authorId="0">
      <text>
        <r>
          <rPr>
            <b/>
            <sz val="14"/>
            <rFont val="ＭＳ Ｐゴシック"/>
            <family val="3"/>
          </rPr>
          <t>校長名を入れて下さい。
上部の学校番号もお忘れなく</t>
        </r>
      </text>
    </comment>
  </commentList>
</comments>
</file>

<file path=xl/sharedStrings.xml><?xml version="1.0" encoding="utf-8"?>
<sst xmlns="http://schemas.openxmlformats.org/spreadsheetml/2006/main" count="246" uniqueCount="109">
  <si>
    <t>上記の生徒が標記大会に出場することを認めます。</t>
  </si>
  <si>
    <t>印</t>
  </si>
  <si>
    <t>1年ダブルス</t>
  </si>
  <si>
    <t>２年ダブルス</t>
  </si>
  <si>
    <t>１年シングルス</t>
  </si>
  <si>
    <t>2年シングルス</t>
  </si>
  <si>
    <t>(</t>
  </si>
  <si>
    <t>)</t>
  </si>
  <si>
    <t>ドロー</t>
  </si>
  <si>
    <t>学校番号</t>
  </si>
  <si>
    <t>鎌倉</t>
  </si>
  <si>
    <t>栄光</t>
  </si>
  <si>
    <t>栄光学園</t>
  </si>
  <si>
    <t>鎌大</t>
  </si>
  <si>
    <t>鎌倉女子大</t>
  </si>
  <si>
    <t>清泉</t>
  </si>
  <si>
    <t>清泉女学院</t>
  </si>
  <si>
    <t>七里</t>
  </si>
  <si>
    <t>七里ガ浜</t>
  </si>
  <si>
    <t>鎌学</t>
  </si>
  <si>
    <t>鎌倉学園</t>
  </si>
  <si>
    <t>藤工</t>
  </si>
  <si>
    <t>藤沢工科</t>
  </si>
  <si>
    <t>鎌院</t>
  </si>
  <si>
    <t>鎌倉女学院</t>
  </si>
  <si>
    <t>大船</t>
  </si>
  <si>
    <t>湘工</t>
  </si>
  <si>
    <t>湘南工科大学附属</t>
  </si>
  <si>
    <t>湘学</t>
  </si>
  <si>
    <t>湘南学園</t>
  </si>
  <si>
    <t>日藤</t>
  </si>
  <si>
    <t>日本大学藤沢</t>
  </si>
  <si>
    <t>藤西</t>
  </si>
  <si>
    <t>藤沢西</t>
  </si>
  <si>
    <t>翔陵</t>
  </si>
  <si>
    <t>藤沢翔陵</t>
  </si>
  <si>
    <t>藤総</t>
  </si>
  <si>
    <t>藤沢総合</t>
  </si>
  <si>
    <t>湘南</t>
  </si>
  <si>
    <t>白百</t>
  </si>
  <si>
    <t>湘南白百合学園</t>
  </si>
  <si>
    <t>鵠沼</t>
  </si>
  <si>
    <t>鶴嶺</t>
  </si>
  <si>
    <t>茅崎</t>
  </si>
  <si>
    <t>西浜</t>
  </si>
  <si>
    <t>茅ケ崎西浜</t>
  </si>
  <si>
    <t>寒川</t>
  </si>
  <si>
    <t>湘台</t>
  </si>
  <si>
    <t>湘南台</t>
  </si>
  <si>
    <t>アレ</t>
  </si>
  <si>
    <t>アレセイア湘南</t>
  </si>
  <si>
    <t>深沢</t>
  </si>
  <si>
    <t>清流</t>
  </si>
  <si>
    <t>藤沢清流</t>
  </si>
  <si>
    <t>聖園</t>
  </si>
  <si>
    <t>聖園女学院</t>
  </si>
  <si>
    <t>北陵</t>
  </si>
  <si>
    <t>略称</t>
  </si>
  <si>
    <t>学校名</t>
  </si>
  <si>
    <t>慶應義塾湘南藤沢</t>
  </si>
  <si>
    <t>慶應</t>
  </si>
  <si>
    <t>茅ヶ崎北陵</t>
  </si>
  <si>
    <t>茅ヶ崎</t>
  </si>
  <si>
    <t>記号</t>
  </si>
  <si>
    <t>番号</t>
  </si>
  <si>
    <t>氏名１</t>
  </si>
  <si>
    <t>氏名２</t>
  </si>
  <si>
    <t>学年</t>
  </si>
  <si>
    <t>２年シングルス</t>
  </si>
  <si>
    <t>１年ダブルス</t>
  </si>
  <si>
    <t>氏名</t>
  </si>
  <si>
    <t>学年１</t>
  </si>
  <si>
    <t>学年２</t>
  </si>
  <si>
    <t>氏　　名</t>
  </si>
  <si>
    <t>表示学校名</t>
  </si>
  <si>
    <t>鎌　　倉</t>
  </si>
  <si>
    <t>大　　船</t>
  </si>
  <si>
    <t>湘南工科</t>
  </si>
  <si>
    <t>湘　　南</t>
  </si>
  <si>
    <t>湘南白百合</t>
  </si>
  <si>
    <t>鵠　　沼</t>
  </si>
  <si>
    <t>鶴　　嶺</t>
  </si>
  <si>
    <t>西　　浜</t>
  </si>
  <si>
    <t>寒　　川</t>
  </si>
  <si>
    <t>アレセイア</t>
  </si>
  <si>
    <t>深　　沢</t>
  </si>
  <si>
    <t>慶應湘南</t>
  </si>
  <si>
    <t>北　　陵</t>
  </si>
  <si>
    <t>茅 ヶ 崎</t>
  </si>
  <si>
    <t>湘 南 台</t>
  </si>
  <si>
    <t>藤 沢 西</t>
  </si>
  <si>
    <t>顧問氏名１</t>
  </si>
  <si>
    <t>顧問氏名２</t>
  </si>
  <si>
    <t>上記緊急連絡先</t>
  </si>
  <si>
    <t>日</t>
  </si>
  <si>
    <t>月</t>
  </si>
  <si>
    <t>リスト</t>
  </si>
  <si>
    <t>高等学校長</t>
  </si>
  <si>
    <t>高等部</t>
  </si>
  <si>
    <t>湘定</t>
  </si>
  <si>
    <t>湘 南 定</t>
  </si>
  <si>
    <t>湘南定時制</t>
  </si>
  <si>
    <t>日大藤沢</t>
  </si>
  <si>
    <t>茅定</t>
  </si>
  <si>
    <t>茅ヶ崎定時制</t>
  </si>
  <si>
    <t>茅ヶ崎定</t>
  </si>
  <si>
    <t>【注意】すべて校内順位に従い記入する。学年がまたがるダブルスの場合は、シングルス・ダブルスともに２年の欄に記入する。団体戦に参加の場合は○を、不参加の場合は×を右の欄に記入する。</t>
  </si>
  <si>
    <t>(○または×を記入する)</t>
  </si>
  <si>
    <t>団体戦参加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</si>
</sst>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color indexed="8"/>
      <name val="ＭＳ 明朝"/>
      <family val="1"/>
    </font>
    <font>
      <sz val="11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4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ゴシック"/>
      <family val="3"/>
    </font>
    <font>
      <b/>
      <sz val="22"/>
      <color indexed="8"/>
      <name val="ＭＳ 明朝"/>
      <family val="1"/>
    </font>
    <font>
      <sz val="14"/>
      <name val="ＭＳ Ｐ明朝"/>
      <family val="1"/>
    </font>
    <font>
      <b/>
      <sz val="18"/>
      <name val="ＭＳ Ｐ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20"/>
      <color indexed="8"/>
      <name val="ＭＳ 明朝"/>
      <family val="1"/>
    </font>
    <font>
      <sz val="20"/>
      <name val="ＭＳ Ｐ明朝"/>
      <family val="1"/>
    </font>
    <font>
      <sz val="26"/>
      <name val="ＭＳ Ｐ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9"/>
      <name val="ＭＳ Ｐ明朝"/>
      <family val="1"/>
    </font>
    <font>
      <sz val="16"/>
      <color indexed="9"/>
      <name val="ＭＳ Ｐ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  <font>
      <sz val="11"/>
      <color theme="0"/>
      <name val="ＭＳ Ｐ明朝"/>
      <family val="1"/>
    </font>
    <font>
      <sz val="16"/>
      <color theme="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33" borderId="0" xfId="0" applyFont="1" applyFill="1" applyAlignment="1">
      <alignment vertical="center"/>
    </xf>
    <xf numFmtId="0" fontId="8" fillId="0" borderId="14" xfId="0" applyFont="1" applyBorder="1" applyAlignment="1">
      <alignment vertical="center" shrinkToFit="1"/>
    </xf>
    <xf numFmtId="0" fontId="6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>
      <alignment shrinkToFit="1"/>
    </xf>
    <xf numFmtId="0" fontId="8" fillId="0" borderId="0" xfId="0" applyFont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49" fontId="62" fillId="0" borderId="0" xfId="0" applyNumberFormat="1" applyFont="1" applyBorder="1" applyAlignment="1">
      <alignment horizontal="right" vertical="center"/>
    </xf>
    <xf numFmtId="49" fontId="62" fillId="0" borderId="0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 shrinkToFit="1"/>
    </xf>
    <xf numFmtId="49" fontId="63" fillId="0" borderId="0" xfId="0" applyNumberFormat="1" applyFont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vertical="top"/>
      <protection locked="0"/>
    </xf>
    <xf numFmtId="49" fontId="6" fillId="0" borderId="0" xfId="0" applyNumberFormat="1" applyFont="1" applyBorder="1" applyAlignment="1">
      <alignment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8" fillId="0" borderId="0" xfId="0" applyFont="1" applyAlignment="1" applyProtection="1">
      <alignment vertical="center" shrinkToFit="1"/>
      <protection/>
    </xf>
    <xf numFmtId="0" fontId="19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11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vertical="center" shrinkToFit="1"/>
      <protection locked="0"/>
    </xf>
    <xf numFmtId="0" fontId="8" fillId="0" borderId="19" xfId="0" applyNumberFormat="1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left" vertical="center" shrinkToFit="1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5" fillId="0" borderId="21" xfId="0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left" vertical="center" shrinkToFit="1"/>
      <protection locked="0"/>
    </xf>
    <xf numFmtId="49" fontId="8" fillId="0" borderId="22" xfId="0" applyNumberFormat="1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8" fillId="0" borderId="24" xfId="0" applyNumberFormat="1" applyFont="1" applyBorder="1" applyAlignment="1" applyProtection="1">
      <alignment horizontal="left" vertical="center" shrinkToFit="1"/>
      <protection locked="0"/>
    </xf>
    <xf numFmtId="49" fontId="8" fillId="0" borderId="23" xfId="0" applyNumberFormat="1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/>
    </xf>
    <xf numFmtId="49" fontId="8" fillId="0" borderId="0" xfId="0" applyNumberFormat="1" applyFont="1" applyAlignment="1" applyProtection="1">
      <alignment horizontal="right" vertical="center" shrinkToFit="1"/>
      <protection locked="0"/>
    </xf>
    <xf numFmtId="49" fontId="8" fillId="0" borderId="18" xfId="0" applyNumberFormat="1" applyFont="1" applyBorder="1" applyAlignment="1" applyProtection="1">
      <alignment horizontal="left" vertical="center" shrinkToFit="1"/>
      <protection locked="0"/>
    </xf>
    <xf numFmtId="49" fontId="8" fillId="0" borderId="20" xfId="0" applyNumberFormat="1" applyFont="1" applyBorder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11" fillId="0" borderId="0" xfId="0" applyFont="1" applyAlignment="1">
      <alignment horizontal="right" vertical="center"/>
    </xf>
    <xf numFmtId="0" fontId="8" fillId="0" borderId="0" xfId="0" applyFont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right" vertical="center" indent="2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0</xdr:row>
      <xdr:rowOff>152400</xdr:rowOff>
    </xdr:from>
    <xdr:to>
      <xdr:col>9</xdr:col>
      <xdr:colOff>409575</xdr:colOff>
      <xdr:row>10</xdr:row>
      <xdr:rowOff>85725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096000" y="152400"/>
          <a:ext cx="22193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ドロー作成者へ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・シートの保護の解除して下さい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（パスワードは入っていません）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・コピーするとき、計算式が入っているので、コピーしたら、「形式を選択して貼り付け」で「値」貼り付けして下さい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0</xdr:row>
      <xdr:rowOff>152400</xdr:rowOff>
    </xdr:from>
    <xdr:to>
      <xdr:col>9</xdr:col>
      <xdr:colOff>409575</xdr:colOff>
      <xdr:row>10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96000" y="152400"/>
          <a:ext cx="22193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ドロー作成者へ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・シートの保護の解除して下さい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（パスワードは入っていません）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・コピーするとき、計算式が入っているので、コピーしたら、「形式を選択して貼り付け」で「値」貼り付けして下さい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tabSelected="1" zoomScale="70" zoomScaleNormal="70" zoomScalePageLayoutView="0" workbookViewId="0" topLeftCell="A1">
      <selection activeCell="Z1" sqref="Z1:AA1"/>
    </sheetView>
  </sheetViews>
  <sheetFormatPr defaultColWidth="9.00390625" defaultRowHeight="13.5"/>
  <cols>
    <col min="1" max="1" width="2.875" style="0" customWidth="1"/>
    <col min="2" max="2" width="17.50390625" style="0" customWidth="1"/>
    <col min="3" max="3" width="5.00390625" style="0" customWidth="1"/>
    <col min="6" max="6" width="3.00390625" style="0" customWidth="1"/>
    <col min="7" max="7" width="17.50390625" style="0" customWidth="1"/>
    <col min="8" max="8" width="4.875" style="0" customWidth="1"/>
    <col min="11" max="11" width="2.875" style="0" customWidth="1"/>
    <col min="12" max="12" width="17.50390625" style="0" customWidth="1"/>
    <col min="13" max="13" width="4.875" style="0" customWidth="1"/>
    <col min="14" max="14" width="5.875" style="0" customWidth="1"/>
    <col min="15" max="15" width="5.75390625" style="0" customWidth="1"/>
    <col min="16" max="16" width="5.875" style="0" customWidth="1"/>
    <col min="17" max="17" width="4.875" style="0" customWidth="1"/>
    <col min="20" max="20" width="3.00390625" style="0" customWidth="1"/>
    <col min="21" max="22" width="8.625" style="0" customWidth="1"/>
    <col min="23" max="23" width="4.875" style="0" customWidth="1"/>
    <col min="24" max="25" width="8.625" style="0" customWidth="1"/>
    <col min="26" max="26" width="4.875" style="0" customWidth="1"/>
    <col min="29" max="29" width="15.625" style="0" customWidth="1"/>
  </cols>
  <sheetData>
    <row r="1" spans="1:29" ht="35.25" customHeight="1" thickBot="1">
      <c r="A1" s="84" t="str">
        <f ca="1">"平成"&amp;YEAR(NOW())-1988&amp;"("&amp;YEAR(NOW())&amp;")年度冬期湘南地区高等学校テニス大会（第"&amp;YEAR(NOW())-1980&amp;"回個人戦）申込書（ 男子 ）"</f>
        <v>平成26(2014)年度冬期湘南地区高等学校テニス大会（第34回個人戦）申込書（ 男子 ）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52"/>
      <c r="W1" s="88" t="s">
        <v>9</v>
      </c>
      <c r="X1" s="88"/>
      <c r="Y1" s="88"/>
      <c r="Z1" s="69"/>
      <c r="AA1" s="69"/>
      <c r="AB1" s="54"/>
      <c r="AC1" s="53"/>
    </row>
    <row r="2" spans="1:6" ht="13.5">
      <c r="A2" s="1"/>
      <c r="F2" s="1"/>
    </row>
    <row r="3" spans="1:29" ht="27.75" customHeight="1">
      <c r="A3" s="83" t="s">
        <v>4</v>
      </c>
      <c r="B3" s="83"/>
      <c r="C3" s="2"/>
      <c r="D3" s="2"/>
      <c r="E3" s="2"/>
      <c r="F3" s="83" t="s">
        <v>5</v>
      </c>
      <c r="G3" s="83"/>
      <c r="H3" s="2"/>
      <c r="I3" s="2"/>
      <c r="J3" s="2"/>
      <c r="K3" s="83" t="s">
        <v>2</v>
      </c>
      <c r="L3" s="83"/>
      <c r="M3" s="2"/>
      <c r="N3" s="2"/>
      <c r="O3" s="2"/>
      <c r="P3" s="2"/>
      <c r="Q3" s="2"/>
      <c r="R3" s="2"/>
      <c r="S3" s="2"/>
      <c r="T3" s="55" t="s">
        <v>3</v>
      </c>
      <c r="U3" s="55"/>
      <c r="V3" s="39"/>
      <c r="W3" s="2"/>
      <c r="X3" s="2"/>
      <c r="Y3" s="2"/>
      <c r="Z3" s="2"/>
      <c r="AA3" s="2"/>
      <c r="AB3" s="2"/>
      <c r="AC3" s="40"/>
    </row>
    <row r="4" spans="1:29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8.5" customHeight="1">
      <c r="A5" s="3" t="s">
        <v>6</v>
      </c>
      <c r="B5" s="20">
        <f>IF($R$24&lt;&gt;"",IF(ISERROR(FIND("県立",$R$24)),$R$24,MID($R$24,FIND("県立",$R$24)+2,20)),"")</f>
      </c>
      <c r="C5" s="4" t="s">
        <v>7</v>
      </c>
      <c r="D5" s="28" t="s">
        <v>9</v>
      </c>
      <c r="E5" s="2"/>
      <c r="F5" s="3" t="s">
        <v>6</v>
      </c>
      <c r="G5" s="20">
        <f>IF($R$24&lt;&gt;"",IF(ISERROR(FIND("県立",$R$24)),$R$24,MID($R$24,FIND("県立",$R$24)+2,20)),"")</f>
      </c>
      <c r="H5" s="4" t="s">
        <v>7</v>
      </c>
      <c r="I5" s="28" t="s">
        <v>9</v>
      </c>
      <c r="J5" s="2"/>
      <c r="K5" s="3" t="s">
        <v>6</v>
      </c>
      <c r="L5" s="85">
        <f>IF($R$24&lt;&gt;"",IF(ISERROR(FIND("県立",$R$24)),$R$24,MID($R$24,FIND("県立",$R$24)+2,20)),"")</f>
      </c>
      <c r="M5" s="85"/>
      <c r="N5" s="85"/>
      <c r="O5" s="85"/>
      <c r="P5" s="85"/>
      <c r="Q5" s="4" t="s">
        <v>7</v>
      </c>
      <c r="R5" s="28" t="s">
        <v>9</v>
      </c>
      <c r="S5" s="2"/>
      <c r="T5" s="3" t="s">
        <v>6</v>
      </c>
      <c r="U5" s="85">
        <f>IF($R$24&lt;&gt;"",IF(ISERROR(FIND("県立",$R$24)),$R$24,MID($R$24,FIND("県立",$R$24)+2,20)),"")</f>
      </c>
      <c r="V5" s="85"/>
      <c r="W5" s="85"/>
      <c r="X5" s="85"/>
      <c r="Y5" s="85"/>
      <c r="Z5" s="4" t="s">
        <v>7</v>
      </c>
      <c r="AA5" s="28" t="s">
        <v>9</v>
      </c>
      <c r="AB5" s="2"/>
      <c r="AC5" s="43"/>
    </row>
    <row r="6" spans="1:29" ht="20.25" customHeight="1">
      <c r="A6" s="5"/>
      <c r="B6" s="86" t="str">
        <f>IF($U$24="高等学校長","高等学校",IF($U$24="高等部","高等部",""))&amp;IF($Z$1&gt;132,"(定)","")</f>
        <v>高等学校</v>
      </c>
      <c r="C6" s="87"/>
      <c r="D6" s="29">
        <f>IF($Z$1&gt;0,$Z$1,"")</f>
      </c>
      <c r="E6" s="2"/>
      <c r="F6" s="5"/>
      <c r="G6" s="86" t="str">
        <f>IF($U$24="高等学校長","高等学校",IF($U$24="高等部","高等部",""))&amp;IF($Z$1&gt;132,"(定)","")</f>
        <v>高等学校</v>
      </c>
      <c r="H6" s="87"/>
      <c r="I6" s="29">
        <f>IF($Z$1&gt;0,$Z$1,"")</f>
      </c>
      <c r="J6" s="2"/>
      <c r="K6" s="7"/>
      <c r="L6" s="8"/>
      <c r="M6" s="6"/>
      <c r="N6" s="86" t="str">
        <f>IF($U$24="高等学校長","高等学校",IF($U$24="高等部","高等部",""))&amp;IF($Z$1&gt;132,"(定)","")</f>
        <v>高等学校</v>
      </c>
      <c r="O6" s="86"/>
      <c r="P6" s="86"/>
      <c r="Q6" s="86"/>
      <c r="R6" s="29">
        <f>IF($Z$1&gt;0,$Z$1,"")</f>
      </c>
      <c r="S6" s="2"/>
      <c r="T6" s="7"/>
      <c r="U6" s="8"/>
      <c r="V6" s="8"/>
      <c r="W6" s="6"/>
      <c r="X6" s="86" t="str">
        <f>IF($U$24="高等学校長","高等学校",IF($U$24="高等部","高等部",""))&amp;IF($Z$1&gt;132,"(定)","")</f>
        <v>高等学校</v>
      </c>
      <c r="Y6" s="86"/>
      <c r="Z6" s="87"/>
      <c r="AA6" s="29">
        <f>IF($Z$1&gt;0,$Z$1,"")</f>
      </c>
      <c r="AB6" s="2"/>
      <c r="AC6" s="41"/>
    </row>
    <row r="7" spans="1:29" ht="13.5">
      <c r="A7" s="9"/>
      <c r="B7" s="49" t="s">
        <v>73</v>
      </c>
      <c r="C7" s="50" t="s">
        <v>67</v>
      </c>
      <c r="D7" s="10" t="s">
        <v>8</v>
      </c>
      <c r="E7" s="2"/>
      <c r="F7" s="9"/>
      <c r="G7" s="19" t="s">
        <v>73</v>
      </c>
      <c r="H7" s="50" t="s">
        <v>67</v>
      </c>
      <c r="I7" s="30" t="s">
        <v>8</v>
      </c>
      <c r="J7" s="2"/>
      <c r="K7" s="9"/>
      <c r="L7" s="49" t="s">
        <v>73</v>
      </c>
      <c r="M7" s="50" t="s">
        <v>67</v>
      </c>
      <c r="N7" s="72" t="s">
        <v>73</v>
      </c>
      <c r="O7" s="82"/>
      <c r="P7" s="82"/>
      <c r="Q7" s="50" t="s">
        <v>67</v>
      </c>
      <c r="R7" s="30" t="s">
        <v>8</v>
      </c>
      <c r="S7" s="2"/>
      <c r="T7" s="9"/>
      <c r="U7" s="72" t="s">
        <v>73</v>
      </c>
      <c r="V7" s="81"/>
      <c r="W7" s="50" t="s">
        <v>67</v>
      </c>
      <c r="X7" s="72" t="s">
        <v>73</v>
      </c>
      <c r="Y7" s="81"/>
      <c r="Z7" s="50" t="s">
        <v>67</v>
      </c>
      <c r="AA7" s="30" t="s">
        <v>8</v>
      </c>
      <c r="AB7" s="2"/>
      <c r="AC7" s="42"/>
    </row>
    <row r="8" spans="1:29" ht="42.75" customHeight="1">
      <c r="A8" s="18">
        <v>1</v>
      </c>
      <c r="B8" s="59"/>
      <c r="C8" s="60"/>
      <c r="D8" s="27"/>
      <c r="E8" s="11"/>
      <c r="F8" s="21">
        <v>1</v>
      </c>
      <c r="G8" s="59"/>
      <c r="H8" s="60"/>
      <c r="I8" s="27"/>
      <c r="J8" s="11"/>
      <c r="K8" s="18">
        <v>1</v>
      </c>
      <c r="L8" s="59"/>
      <c r="M8" s="60"/>
      <c r="N8" s="78"/>
      <c r="O8" s="79"/>
      <c r="P8" s="79"/>
      <c r="Q8" s="60"/>
      <c r="R8" s="27"/>
      <c r="S8" s="11"/>
      <c r="T8" s="21">
        <v>1</v>
      </c>
      <c r="U8" s="70"/>
      <c r="V8" s="71"/>
      <c r="W8" s="60"/>
      <c r="X8" s="70"/>
      <c r="Y8" s="71"/>
      <c r="Z8" s="60"/>
      <c r="AA8" s="27"/>
      <c r="AB8" s="11"/>
      <c r="AC8" s="44"/>
    </row>
    <row r="9" spans="1:29" ht="42.75" customHeight="1">
      <c r="A9" s="18">
        <v>2</v>
      </c>
      <c r="B9" s="59"/>
      <c r="C9" s="60"/>
      <c r="D9" s="27"/>
      <c r="E9" s="11"/>
      <c r="F9" s="21">
        <v>2</v>
      </c>
      <c r="G9" s="59"/>
      <c r="H9" s="60"/>
      <c r="I9" s="27"/>
      <c r="J9" s="11"/>
      <c r="K9" s="18">
        <v>2</v>
      </c>
      <c r="L9" s="59"/>
      <c r="M9" s="60"/>
      <c r="N9" s="78"/>
      <c r="O9" s="79"/>
      <c r="P9" s="79"/>
      <c r="Q9" s="60"/>
      <c r="R9" s="27"/>
      <c r="S9" s="11"/>
      <c r="T9" s="21">
        <v>2</v>
      </c>
      <c r="U9" s="70"/>
      <c r="V9" s="71"/>
      <c r="W9" s="60"/>
      <c r="X9" s="70"/>
      <c r="Y9" s="71"/>
      <c r="Z9" s="60"/>
      <c r="AA9" s="27"/>
      <c r="AB9" s="11"/>
      <c r="AC9" s="44"/>
    </row>
    <row r="10" spans="1:29" ht="42.75" customHeight="1">
      <c r="A10" s="18">
        <v>3</v>
      </c>
      <c r="B10" s="59"/>
      <c r="C10" s="60"/>
      <c r="D10" s="27"/>
      <c r="E10" s="11"/>
      <c r="F10" s="21">
        <v>3</v>
      </c>
      <c r="G10" s="59"/>
      <c r="H10" s="60"/>
      <c r="I10" s="27"/>
      <c r="J10" s="11"/>
      <c r="K10" s="18">
        <v>3</v>
      </c>
      <c r="L10" s="59"/>
      <c r="M10" s="60"/>
      <c r="N10" s="78"/>
      <c r="O10" s="79"/>
      <c r="P10" s="79"/>
      <c r="Q10" s="60"/>
      <c r="R10" s="27"/>
      <c r="S10" s="11"/>
      <c r="T10" s="21">
        <v>3</v>
      </c>
      <c r="U10" s="70"/>
      <c r="V10" s="71"/>
      <c r="W10" s="60"/>
      <c r="X10" s="70"/>
      <c r="Y10" s="71"/>
      <c r="Z10" s="60"/>
      <c r="AA10" s="27"/>
      <c r="AB10" s="11"/>
      <c r="AC10" s="44"/>
    </row>
    <row r="11" spans="1:29" ht="42.75" customHeight="1">
      <c r="A11" s="18">
        <v>4</v>
      </c>
      <c r="B11" s="59"/>
      <c r="C11" s="60"/>
      <c r="D11" s="27"/>
      <c r="E11" s="11"/>
      <c r="F11" s="21">
        <v>4</v>
      </c>
      <c r="G11" s="59"/>
      <c r="H11" s="60"/>
      <c r="I11" s="27"/>
      <c r="J11" s="11"/>
      <c r="K11" s="18">
        <v>4</v>
      </c>
      <c r="L11" s="59"/>
      <c r="M11" s="60"/>
      <c r="N11" s="78"/>
      <c r="O11" s="79"/>
      <c r="P11" s="79"/>
      <c r="Q11" s="60"/>
      <c r="R11" s="27"/>
      <c r="S11" s="11"/>
      <c r="T11" s="21">
        <v>4</v>
      </c>
      <c r="U11" s="70"/>
      <c r="V11" s="71"/>
      <c r="W11" s="60"/>
      <c r="X11" s="70"/>
      <c r="Y11" s="71"/>
      <c r="Z11" s="60"/>
      <c r="AA11" s="27"/>
      <c r="AB11" s="11"/>
      <c r="AC11" s="44"/>
    </row>
    <row r="12" spans="1:29" ht="42.75" customHeight="1">
      <c r="A12" s="18">
        <v>5</v>
      </c>
      <c r="B12" s="59"/>
      <c r="C12" s="60"/>
      <c r="D12" s="27"/>
      <c r="E12" s="11"/>
      <c r="F12" s="21">
        <v>5</v>
      </c>
      <c r="G12" s="59"/>
      <c r="H12" s="60"/>
      <c r="I12" s="27"/>
      <c r="J12" s="11"/>
      <c r="K12" s="18">
        <v>5</v>
      </c>
      <c r="L12" s="59"/>
      <c r="M12" s="60"/>
      <c r="N12" s="78"/>
      <c r="O12" s="79"/>
      <c r="P12" s="79"/>
      <c r="Q12" s="60"/>
      <c r="R12" s="27"/>
      <c r="S12" s="11"/>
      <c r="T12" s="21">
        <v>5</v>
      </c>
      <c r="U12" s="70"/>
      <c r="V12" s="71"/>
      <c r="W12" s="60"/>
      <c r="X12" s="70"/>
      <c r="Y12" s="71"/>
      <c r="Z12" s="60"/>
      <c r="AA12" s="27"/>
      <c r="AB12" s="11"/>
      <c r="AC12" s="44"/>
    </row>
    <row r="13" spans="1:29" ht="42.75" customHeight="1">
      <c r="A13" s="18">
        <v>6</v>
      </c>
      <c r="B13" s="59"/>
      <c r="C13" s="60"/>
      <c r="D13" s="27"/>
      <c r="E13" s="11"/>
      <c r="F13" s="21">
        <v>6</v>
      </c>
      <c r="G13" s="59"/>
      <c r="H13" s="60"/>
      <c r="I13" s="27"/>
      <c r="J13" s="11"/>
      <c r="K13" s="18">
        <v>6</v>
      </c>
      <c r="L13" s="59"/>
      <c r="M13" s="60"/>
      <c r="N13" s="78"/>
      <c r="O13" s="79"/>
      <c r="P13" s="79"/>
      <c r="Q13" s="60"/>
      <c r="R13" s="27"/>
      <c r="S13" s="11"/>
      <c r="T13" s="21">
        <v>6</v>
      </c>
      <c r="U13" s="70"/>
      <c r="V13" s="71"/>
      <c r="W13" s="60"/>
      <c r="X13" s="70"/>
      <c r="Y13" s="71"/>
      <c r="Z13" s="60"/>
      <c r="AA13" s="27"/>
      <c r="AB13" s="11"/>
      <c r="AC13" s="44"/>
    </row>
    <row r="14" spans="1:29" ht="42.75" customHeight="1">
      <c r="A14" s="18">
        <v>7</v>
      </c>
      <c r="B14" s="59"/>
      <c r="C14" s="60"/>
      <c r="D14" s="27"/>
      <c r="E14" s="11"/>
      <c r="F14" s="21">
        <v>7</v>
      </c>
      <c r="G14" s="59"/>
      <c r="H14" s="60"/>
      <c r="I14" s="27"/>
      <c r="J14" s="11"/>
      <c r="K14" s="18">
        <v>7</v>
      </c>
      <c r="L14" s="59"/>
      <c r="M14" s="60"/>
      <c r="N14" s="78"/>
      <c r="O14" s="79"/>
      <c r="P14" s="79"/>
      <c r="Q14" s="60"/>
      <c r="R14" s="27"/>
      <c r="S14" s="11"/>
      <c r="T14" s="21">
        <v>7</v>
      </c>
      <c r="U14" s="70"/>
      <c r="V14" s="71"/>
      <c r="W14" s="60"/>
      <c r="X14" s="70"/>
      <c r="Y14" s="71"/>
      <c r="Z14" s="60"/>
      <c r="AA14" s="27"/>
      <c r="AB14" s="11"/>
      <c r="AC14" s="44"/>
    </row>
    <row r="15" spans="1:29" ht="42.75" customHeight="1">
      <c r="A15" s="18">
        <v>8</v>
      </c>
      <c r="B15" s="59"/>
      <c r="C15" s="60"/>
      <c r="D15" s="27"/>
      <c r="E15" s="11"/>
      <c r="F15" s="21">
        <v>8</v>
      </c>
      <c r="G15" s="59"/>
      <c r="H15" s="60"/>
      <c r="I15" s="27"/>
      <c r="J15" s="11"/>
      <c r="K15" s="18">
        <v>8</v>
      </c>
      <c r="L15" s="59"/>
      <c r="M15" s="60"/>
      <c r="N15" s="78"/>
      <c r="O15" s="79"/>
      <c r="P15" s="79"/>
      <c r="Q15" s="60"/>
      <c r="R15" s="27"/>
      <c r="S15" s="11"/>
      <c r="T15" s="21">
        <v>8</v>
      </c>
      <c r="U15" s="70"/>
      <c r="V15" s="71"/>
      <c r="W15" s="60"/>
      <c r="X15" s="70"/>
      <c r="Y15" s="71"/>
      <c r="Z15" s="60"/>
      <c r="AA15" s="27"/>
      <c r="AB15" s="11"/>
      <c r="AC15" s="44"/>
    </row>
    <row r="16" spans="1:29" ht="42.75" customHeight="1">
      <c r="A16" s="12"/>
      <c r="B16" s="12"/>
      <c r="C16" s="12"/>
      <c r="D16" s="12"/>
      <c r="E16" s="11"/>
      <c r="F16" s="21">
        <v>9</v>
      </c>
      <c r="G16" s="59"/>
      <c r="H16" s="60"/>
      <c r="I16" s="27"/>
      <c r="J16" s="11"/>
      <c r="K16" s="12"/>
      <c r="L16" s="12"/>
      <c r="M16" s="13"/>
      <c r="N16" s="12"/>
      <c r="O16" s="12"/>
      <c r="P16" s="12"/>
      <c r="Q16" s="13"/>
      <c r="R16" s="12"/>
      <c r="S16" s="11"/>
      <c r="T16" s="21">
        <v>9</v>
      </c>
      <c r="U16" s="70"/>
      <c r="V16" s="71"/>
      <c r="W16" s="60"/>
      <c r="X16" s="70"/>
      <c r="Y16" s="71"/>
      <c r="Z16" s="60"/>
      <c r="AA16" s="27"/>
      <c r="AB16" s="11"/>
      <c r="AC16" s="44"/>
    </row>
    <row r="17" spans="1:29" ht="42.75" customHeight="1">
      <c r="A17" s="14"/>
      <c r="B17" s="14"/>
      <c r="C17" s="14"/>
      <c r="D17" s="14"/>
      <c r="E17" s="11"/>
      <c r="F17" s="21">
        <v>10</v>
      </c>
      <c r="G17" s="59"/>
      <c r="H17" s="60"/>
      <c r="I17" s="27"/>
      <c r="J17" s="11"/>
      <c r="K17" s="14"/>
      <c r="L17" s="14"/>
      <c r="M17" s="15"/>
      <c r="N17" s="14"/>
      <c r="O17" s="14"/>
      <c r="P17" s="14"/>
      <c r="Q17" s="15"/>
      <c r="R17" s="14"/>
      <c r="S17" s="11"/>
      <c r="T17" s="21">
        <v>10</v>
      </c>
      <c r="U17" s="70"/>
      <c r="V17" s="71"/>
      <c r="W17" s="60"/>
      <c r="X17" s="70"/>
      <c r="Y17" s="71"/>
      <c r="Z17" s="60"/>
      <c r="AA17" s="27"/>
      <c r="AB17" s="11"/>
      <c r="AC17" s="44"/>
    </row>
    <row r="18" spans="1:29" ht="42.75" customHeight="1">
      <c r="A18" s="14"/>
      <c r="B18" s="14"/>
      <c r="C18" s="14"/>
      <c r="D18" s="14"/>
      <c r="E18" s="11"/>
      <c r="F18" s="21">
        <v>11</v>
      </c>
      <c r="G18" s="59"/>
      <c r="H18" s="60"/>
      <c r="I18" s="27"/>
      <c r="J18" s="11"/>
      <c r="K18" s="14"/>
      <c r="L18" s="14"/>
      <c r="M18" s="15"/>
      <c r="N18" s="14"/>
      <c r="O18" s="14"/>
      <c r="P18" s="14"/>
      <c r="Q18" s="15"/>
      <c r="R18" s="14"/>
      <c r="S18" s="11"/>
      <c r="T18" s="21">
        <v>11</v>
      </c>
      <c r="U18" s="70"/>
      <c r="V18" s="71"/>
      <c r="W18" s="60"/>
      <c r="X18" s="70"/>
      <c r="Y18" s="71"/>
      <c r="Z18" s="60"/>
      <c r="AA18" s="27"/>
      <c r="AB18" s="11"/>
      <c r="AC18" s="48"/>
    </row>
    <row r="19" spans="1:29" ht="42.75" customHeight="1">
      <c r="A19" s="14"/>
      <c r="B19" s="14"/>
      <c r="C19" s="14"/>
      <c r="D19" s="14"/>
      <c r="E19" s="11"/>
      <c r="F19" s="22">
        <v>12</v>
      </c>
      <c r="G19" s="59"/>
      <c r="H19" s="60"/>
      <c r="I19" s="27"/>
      <c r="J19" s="11"/>
      <c r="K19" s="14"/>
      <c r="L19" s="14"/>
      <c r="M19" s="15"/>
      <c r="N19" s="14"/>
      <c r="O19" s="14"/>
      <c r="P19" s="14"/>
      <c r="Q19" s="15"/>
      <c r="R19" s="14"/>
      <c r="S19" s="11"/>
      <c r="T19" s="21">
        <v>12</v>
      </c>
      <c r="U19" s="70"/>
      <c r="V19" s="71"/>
      <c r="W19" s="60"/>
      <c r="X19" s="70"/>
      <c r="Y19" s="71"/>
      <c r="Z19" s="60"/>
      <c r="AA19" s="27"/>
      <c r="AB19" s="11"/>
      <c r="AC19" s="47"/>
    </row>
    <row r="20" spans="1:29" ht="20.25" customHeight="1">
      <c r="A20" s="14"/>
      <c r="B20" s="14"/>
      <c r="C20" s="14"/>
      <c r="D20" s="14"/>
      <c r="E20" s="11"/>
      <c r="F20" s="23"/>
      <c r="G20" s="24"/>
      <c r="H20" s="46"/>
      <c r="I20" s="57"/>
      <c r="J20" s="11"/>
      <c r="K20" s="14"/>
      <c r="L20" s="14"/>
      <c r="M20" s="15"/>
      <c r="N20" s="14"/>
      <c r="O20" s="14"/>
      <c r="P20" s="14"/>
      <c r="Q20" s="15"/>
      <c r="R20" s="14"/>
      <c r="S20" s="11"/>
      <c r="T20" s="20"/>
      <c r="U20" s="61"/>
      <c r="V20" s="61"/>
      <c r="W20" s="62"/>
      <c r="X20" s="61"/>
      <c r="Y20" s="61"/>
      <c r="Z20" s="62"/>
      <c r="AA20" s="56"/>
      <c r="AB20" s="11"/>
      <c r="AC20" s="47"/>
    </row>
    <row r="21" spans="1:29" ht="42.75" customHeight="1">
      <c r="A21" s="68" t="s">
        <v>106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11"/>
      <c r="T21" s="45"/>
      <c r="U21" s="63"/>
      <c r="V21" s="63"/>
      <c r="W21" s="65" t="s">
        <v>108</v>
      </c>
      <c r="X21" s="66"/>
      <c r="Y21" s="66"/>
      <c r="Z21" s="66"/>
      <c r="AA21" s="58"/>
      <c r="AB21" s="11"/>
      <c r="AC21" s="47"/>
    </row>
    <row r="22" spans="1:29" ht="21" customHeight="1">
      <c r="A22" s="14"/>
      <c r="B22" s="14"/>
      <c r="C22" s="14"/>
      <c r="D22" s="14"/>
      <c r="E22" s="11"/>
      <c r="F22" s="23"/>
      <c r="G22" s="24"/>
      <c r="H22" s="25"/>
      <c r="I22" s="14"/>
      <c r="J22" s="11"/>
      <c r="K22" s="14"/>
      <c r="L22" s="14"/>
      <c r="M22" s="15"/>
      <c r="N22" s="14"/>
      <c r="O22" s="14"/>
      <c r="P22" s="14"/>
      <c r="Q22" s="15"/>
      <c r="R22" s="14"/>
      <c r="S22" s="11"/>
      <c r="T22" s="45"/>
      <c r="U22" s="64"/>
      <c r="V22" s="64"/>
      <c r="W22" s="67" t="s">
        <v>107</v>
      </c>
      <c r="X22" s="67"/>
      <c r="Y22" s="67"/>
      <c r="Z22" s="67"/>
      <c r="AA22" s="67"/>
      <c r="AB22" s="11"/>
      <c r="AC22" s="47"/>
    </row>
    <row r="23" spans="1:29" ht="42.75" customHeight="1">
      <c r="A23" s="72" t="s">
        <v>91</v>
      </c>
      <c r="B23" s="73"/>
      <c r="C23" s="70"/>
      <c r="D23" s="74"/>
      <c r="E23" s="75"/>
      <c r="F23" s="72" t="s">
        <v>92</v>
      </c>
      <c r="G23" s="73"/>
      <c r="H23" s="70"/>
      <c r="I23" s="74"/>
      <c r="J23" s="75"/>
      <c r="K23" s="2"/>
      <c r="L23" s="80" t="s">
        <v>0</v>
      </c>
      <c r="M23" s="80"/>
      <c r="N23" s="80"/>
      <c r="O23" s="80"/>
      <c r="P23" s="80"/>
      <c r="Q23" s="80"/>
      <c r="R23" s="80"/>
      <c r="S23" s="80"/>
      <c r="T23" s="80"/>
      <c r="U23" s="2"/>
      <c r="V23" s="2"/>
      <c r="AB23" s="2"/>
      <c r="AC23" s="16"/>
    </row>
    <row r="24" spans="1:29" ht="42.75" customHeight="1">
      <c r="A24" s="72" t="s">
        <v>93</v>
      </c>
      <c r="B24" s="73"/>
      <c r="C24" s="70"/>
      <c r="D24" s="74"/>
      <c r="E24" s="75"/>
      <c r="F24" s="72" t="s">
        <v>93</v>
      </c>
      <c r="G24" s="73"/>
      <c r="H24" s="70"/>
      <c r="I24" s="74"/>
      <c r="J24" s="75"/>
      <c r="K24" s="2"/>
      <c r="L24" s="76" t="str">
        <f ca="1">"平成"&amp;YEAR(NOW())-1988&amp;"("&amp;YEAR(NOW())&amp;")年"</f>
        <v>平成26(2014)年</v>
      </c>
      <c r="M24" s="76"/>
      <c r="N24" s="37"/>
      <c r="O24" s="36" t="s">
        <v>95</v>
      </c>
      <c r="P24" s="37"/>
      <c r="Q24" s="51" t="s">
        <v>94</v>
      </c>
      <c r="R24" s="77"/>
      <c r="S24" s="77"/>
      <c r="T24" s="77"/>
      <c r="U24" s="89" t="s">
        <v>97</v>
      </c>
      <c r="V24" s="89"/>
      <c r="W24" s="90"/>
      <c r="X24" s="90"/>
      <c r="Y24" s="90"/>
      <c r="Z24" s="90"/>
      <c r="AA24" s="17" t="s">
        <v>1</v>
      </c>
      <c r="AB24" s="2"/>
      <c r="AC24" s="17"/>
    </row>
  </sheetData>
  <sheetProtection sheet="1"/>
  <mergeCells count="63">
    <mergeCell ref="W1:Y1"/>
    <mergeCell ref="U24:V24"/>
    <mergeCell ref="W24:Z24"/>
    <mergeCell ref="X13:Y13"/>
    <mergeCell ref="X14:Y14"/>
    <mergeCell ref="X15:Y15"/>
    <mergeCell ref="X16:Y16"/>
    <mergeCell ref="X17:Y17"/>
    <mergeCell ref="X18:Y18"/>
    <mergeCell ref="X6:Z6"/>
    <mergeCell ref="A3:B3"/>
    <mergeCell ref="F3:G3"/>
    <mergeCell ref="K3:L3"/>
    <mergeCell ref="A1:U1"/>
    <mergeCell ref="U5:Y5"/>
    <mergeCell ref="U17:V17"/>
    <mergeCell ref="L5:P5"/>
    <mergeCell ref="B6:C6"/>
    <mergeCell ref="G6:H6"/>
    <mergeCell ref="N6:Q6"/>
    <mergeCell ref="N9:P9"/>
    <mergeCell ref="U18:V18"/>
    <mergeCell ref="U19:V19"/>
    <mergeCell ref="X8:Y8"/>
    <mergeCell ref="U7:V7"/>
    <mergeCell ref="X7:Y7"/>
    <mergeCell ref="X9:Y9"/>
    <mergeCell ref="N7:P7"/>
    <mergeCell ref="X19:Y19"/>
    <mergeCell ref="X10:Y10"/>
    <mergeCell ref="X11:Y11"/>
    <mergeCell ref="X12:Y12"/>
    <mergeCell ref="N15:P15"/>
    <mergeCell ref="N14:P14"/>
    <mergeCell ref="U13:V13"/>
    <mergeCell ref="U14:V14"/>
    <mergeCell ref="U15:V15"/>
    <mergeCell ref="A23:B23"/>
    <mergeCell ref="C23:E23"/>
    <mergeCell ref="H23:J23"/>
    <mergeCell ref="N8:P8"/>
    <mergeCell ref="N10:P10"/>
    <mergeCell ref="N11:P11"/>
    <mergeCell ref="N12:P12"/>
    <mergeCell ref="N13:P13"/>
    <mergeCell ref="F23:G23"/>
    <mergeCell ref="L23:T23"/>
    <mergeCell ref="A24:B24"/>
    <mergeCell ref="F24:G24"/>
    <mergeCell ref="C24:E24"/>
    <mergeCell ref="H24:J24"/>
    <mergeCell ref="L24:M24"/>
    <mergeCell ref="R24:T24"/>
    <mergeCell ref="W21:Z21"/>
    <mergeCell ref="W22:AA22"/>
    <mergeCell ref="A21:R21"/>
    <mergeCell ref="Z1:AA1"/>
    <mergeCell ref="U8:V8"/>
    <mergeCell ref="U9:V9"/>
    <mergeCell ref="U10:V10"/>
    <mergeCell ref="U11:V11"/>
    <mergeCell ref="U12:V12"/>
    <mergeCell ref="U16:V16"/>
  </mergeCells>
  <conditionalFormatting sqref="C23:C24 H23:H24 Z1 R24:U24 W24">
    <cfRule type="cellIs" priority="9" dxfId="4" operator="equal" stopIfTrue="1">
      <formula>0</formula>
    </cfRule>
  </conditionalFormatting>
  <conditionalFormatting sqref="AA21">
    <cfRule type="cellIs" priority="1" dxfId="4" operator="equal" stopIfTrue="1">
      <formula>0</formula>
    </cfRule>
  </conditionalFormatting>
  <dataValidations count="8">
    <dataValidation allowBlank="1" showInputMessage="1" showErrorMessage="1" imeMode="on" sqref="W24 R24:T24 AC8:AC17 B8:B15 AC19:AC22 U8:U21 N8 L8:L15 X8:X20 G8:G20"/>
    <dataValidation type="list" allowBlank="1" showInputMessage="1" showErrorMessage="1" sqref="U24">
      <formula1>高校リスト</formula1>
    </dataValidation>
    <dataValidation allowBlank="1" showInputMessage="1" showErrorMessage="1" imeMode="off" sqref="N24 H24 C24 P24"/>
    <dataValidation allowBlank="1" showInputMessage="1" showErrorMessage="1" imeMode="hiragana" sqref="C23 H23 AA21"/>
    <dataValidation type="whole" allowBlank="1" showInputMessage="1" showErrorMessage="1" errorTitle="数字が範囲外です" error="101から134の間の数字を入力して下さい" imeMode="halfAlpha" sqref="AC1 Z1">
      <formula1>101</formula1>
      <formula2>134</formula2>
    </dataValidation>
    <dataValidation type="whole" allowBlank="1" showInputMessage="1" showErrorMessage="1" errorTitle="数値が範囲外です" error="1か2しか入力できません" imeMode="halfAlpha" sqref="H20 W20 Z20">
      <formula1>1</formula1>
      <formula2>2</formula2>
    </dataValidation>
    <dataValidation type="whole" allowBlank="1" showInputMessage="1" showErrorMessage="1" errorTitle="数値が範囲外です" error="1しか入力できません" imeMode="halfAlpha" sqref="Q8:Q15 C8:C15 M8:M15">
      <formula1>1</formula1>
      <formula2>1</formula2>
    </dataValidation>
    <dataValidation type="whole" allowBlank="1" showInputMessage="1" showErrorMessage="1" errorTitle="数値が範囲外です" error="1から3しか入力できません" imeMode="halfAlpha" sqref="H8:H19 W8:W19 Z8:Z19">
      <formula1>1</formula1>
      <formula2>3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8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zoomScale="70" zoomScaleNormal="70" zoomScalePageLayoutView="0" workbookViewId="0" topLeftCell="A1">
      <selection activeCell="Z1" sqref="Z1:AA1"/>
    </sheetView>
  </sheetViews>
  <sheetFormatPr defaultColWidth="9.00390625" defaultRowHeight="13.5"/>
  <cols>
    <col min="1" max="1" width="2.875" style="0" customWidth="1"/>
    <col min="2" max="2" width="17.50390625" style="0" customWidth="1"/>
    <col min="3" max="3" width="5.00390625" style="0" customWidth="1"/>
    <col min="6" max="6" width="3.00390625" style="0" customWidth="1"/>
    <col min="7" max="7" width="17.50390625" style="0" customWidth="1"/>
    <col min="8" max="8" width="4.875" style="0" customWidth="1"/>
    <col min="11" max="11" width="2.875" style="0" customWidth="1"/>
    <col min="12" max="12" width="17.50390625" style="0" customWidth="1"/>
    <col min="13" max="13" width="4.875" style="0" customWidth="1"/>
    <col min="14" max="14" width="5.875" style="0" customWidth="1"/>
    <col min="15" max="15" width="5.75390625" style="0" customWidth="1"/>
    <col min="16" max="16" width="5.875" style="0" customWidth="1"/>
    <col min="17" max="17" width="4.875" style="0" customWidth="1"/>
    <col min="20" max="20" width="3.00390625" style="0" customWidth="1"/>
    <col min="21" max="22" width="8.625" style="0" customWidth="1"/>
    <col min="23" max="23" width="4.875" style="0" customWidth="1"/>
    <col min="24" max="25" width="8.625" style="0" customWidth="1"/>
    <col min="26" max="26" width="4.875" style="0" customWidth="1"/>
    <col min="29" max="29" width="15.625" style="0" customWidth="1"/>
  </cols>
  <sheetData>
    <row r="1" spans="1:29" ht="35.25" customHeight="1" thickBot="1">
      <c r="A1" s="84" t="str">
        <f ca="1">"平成"&amp;YEAR(NOW())-1988&amp;"("&amp;YEAR(NOW())&amp;")年度冬期湘南地区高等学校テニス大会（第"&amp;YEAR(NOW())-1980&amp;"回個人戦）申込書（ 女子 ）"</f>
        <v>平成26(2014)年度冬期湘南地区高等学校テニス大会（第34回個人戦）申込書（ 女子 ）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52"/>
      <c r="W1" s="88" t="s">
        <v>9</v>
      </c>
      <c r="X1" s="88"/>
      <c r="Y1" s="88"/>
      <c r="Z1" s="69"/>
      <c r="AA1" s="69"/>
      <c r="AB1" s="54"/>
      <c r="AC1" s="53"/>
    </row>
    <row r="2" spans="1:6" ht="13.5">
      <c r="A2" s="1"/>
      <c r="F2" s="1"/>
    </row>
    <row r="3" spans="1:29" ht="27.75" customHeight="1">
      <c r="A3" s="83" t="s">
        <v>4</v>
      </c>
      <c r="B3" s="83"/>
      <c r="C3" s="2"/>
      <c r="D3" s="2"/>
      <c r="E3" s="2"/>
      <c r="F3" s="83" t="s">
        <v>5</v>
      </c>
      <c r="G3" s="83"/>
      <c r="H3" s="2"/>
      <c r="I3" s="2"/>
      <c r="J3" s="2"/>
      <c r="K3" s="83" t="s">
        <v>2</v>
      </c>
      <c r="L3" s="83"/>
      <c r="M3" s="2"/>
      <c r="N3" s="2"/>
      <c r="O3" s="2"/>
      <c r="P3" s="2"/>
      <c r="Q3" s="2"/>
      <c r="R3" s="2"/>
      <c r="S3" s="2"/>
      <c r="T3" s="55" t="s">
        <v>3</v>
      </c>
      <c r="U3" s="55"/>
      <c r="V3" s="39"/>
      <c r="W3" s="2"/>
      <c r="X3" s="2"/>
      <c r="Y3" s="2"/>
      <c r="Z3" s="2"/>
      <c r="AA3" s="2"/>
      <c r="AB3" s="2"/>
      <c r="AC3" s="40"/>
    </row>
    <row r="4" spans="1:29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8.5" customHeight="1">
      <c r="A5" s="3" t="s">
        <v>6</v>
      </c>
      <c r="B5" s="20">
        <f>IF($R$24&lt;&gt;"",IF(ISERROR(FIND("県立",$R$24)),$R$24,MID($R$24,FIND("県立",$R$24)+2,20)),"")</f>
      </c>
      <c r="C5" s="4" t="s">
        <v>7</v>
      </c>
      <c r="D5" s="28" t="s">
        <v>9</v>
      </c>
      <c r="E5" s="2"/>
      <c r="F5" s="3" t="s">
        <v>6</v>
      </c>
      <c r="G5" s="20">
        <f>IF($R$24&lt;&gt;"",IF(ISERROR(FIND("県立",$R$24)),$R$24,MID($R$24,FIND("県立",$R$24)+2,20)),"")</f>
      </c>
      <c r="H5" s="4" t="s">
        <v>7</v>
      </c>
      <c r="I5" s="28" t="s">
        <v>9</v>
      </c>
      <c r="J5" s="2"/>
      <c r="K5" s="3" t="s">
        <v>6</v>
      </c>
      <c r="L5" s="85">
        <f>IF($R$24&lt;&gt;"",IF(ISERROR(FIND("県立",$R$24)),$R$24,MID($R$24,FIND("県立",$R$24)+2,20)),"")</f>
      </c>
      <c r="M5" s="85"/>
      <c r="N5" s="85"/>
      <c r="O5" s="85"/>
      <c r="P5" s="85"/>
      <c r="Q5" s="4" t="s">
        <v>7</v>
      </c>
      <c r="R5" s="28" t="s">
        <v>9</v>
      </c>
      <c r="S5" s="2"/>
      <c r="T5" s="3" t="s">
        <v>6</v>
      </c>
      <c r="U5" s="85">
        <f>IF($R$24&lt;&gt;"",IF(ISERROR(FIND("県立",$R$24)),$R$24,MID($R$24,FIND("県立",$R$24)+2,20)),"")</f>
      </c>
      <c r="V5" s="85"/>
      <c r="W5" s="85"/>
      <c r="X5" s="85"/>
      <c r="Y5" s="85"/>
      <c r="Z5" s="4" t="s">
        <v>7</v>
      </c>
      <c r="AA5" s="28" t="s">
        <v>9</v>
      </c>
      <c r="AB5" s="2"/>
      <c r="AC5" s="43"/>
    </row>
    <row r="6" spans="1:29" ht="20.25" customHeight="1">
      <c r="A6" s="5"/>
      <c r="B6" s="86" t="str">
        <f>IF($U$24="高等学校長","高等学校",IF($U$24="高等部","高等部",""))&amp;IF($Z$1&gt;132,"(定)","")</f>
        <v>高等学校</v>
      </c>
      <c r="C6" s="87"/>
      <c r="D6" s="29">
        <f>IF($Z$1&gt;0,$Z$1,"")</f>
      </c>
      <c r="E6" s="2"/>
      <c r="F6" s="5"/>
      <c r="G6" s="86" t="str">
        <f>IF($U$24="高等学校長","高等学校",IF($U$24="高等部","高等部",""))&amp;IF($Z$1&gt;132,"(定)","")</f>
        <v>高等学校</v>
      </c>
      <c r="H6" s="87"/>
      <c r="I6" s="29">
        <f>IF($Z$1&gt;0,$Z$1,"")</f>
      </c>
      <c r="J6" s="2"/>
      <c r="K6" s="7"/>
      <c r="L6" s="8"/>
      <c r="M6" s="6"/>
      <c r="N6" s="86" t="str">
        <f>IF($U$24="高等学校長","高等学校",IF($U$24="高等部","高等部",""))&amp;IF($Z$1&gt;132,"(定)","")</f>
        <v>高等学校</v>
      </c>
      <c r="O6" s="86"/>
      <c r="P6" s="86"/>
      <c r="Q6" s="86"/>
      <c r="R6" s="29">
        <f>IF($Z$1&gt;0,$Z$1,"")</f>
      </c>
      <c r="S6" s="2"/>
      <c r="T6" s="7"/>
      <c r="U6" s="8"/>
      <c r="V6" s="8"/>
      <c r="W6" s="6"/>
      <c r="X6" s="86" t="str">
        <f>IF($U$24="高等学校長","高等学校",IF($U$24="高等部","高等部",""))&amp;IF($Z$1&gt;132,"(定)","")</f>
        <v>高等学校</v>
      </c>
      <c r="Y6" s="86"/>
      <c r="Z6" s="87"/>
      <c r="AA6" s="29">
        <f>IF($Z$1&gt;0,$Z$1,"")</f>
      </c>
      <c r="AB6" s="2"/>
      <c r="AC6" s="41"/>
    </row>
    <row r="7" spans="1:29" ht="13.5">
      <c r="A7" s="9"/>
      <c r="B7" s="49" t="s">
        <v>73</v>
      </c>
      <c r="C7" s="50" t="s">
        <v>67</v>
      </c>
      <c r="D7" s="10" t="s">
        <v>8</v>
      </c>
      <c r="E7" s="2"/>
      <c r="F7" s="9"/>
      <c r="G7" s="19" t="s">
        <v>73</v>
      </c>
      <c r="H7" s="50" t="s">
        <v>67</v>
      </c>
      <c r="I7" s="30" t="s">
        <v>8</v>
      </c>
      <c r="J7" s="2"/>
      <c r="K7" s="9"/>
      <c r="L7" s="49" t="s">
        <v>73</v>
      </c>
      <c r="M7" s="50" t="s">
        <v>67</v>
      </c>
      <c r="N7" s="72" t="s">
        <v>73</v>
      </c>
      <c r="O7" s="82"/>
      <c r="P7" s="82"/>
      <c r="Q7" s="50" t="s">
        <v>67</v>
      </c>
      <c r="R7" s="30" t="s">
        <v>8</v>
      </c>
      <c r="S7" s="2"/>
      <c r="T7" s="9"/>
      <c r="U7" s="72" t="s">
        <v>73</v>
      </c>
      <c r="V7" s="81"/>
      <c r="W7" s="50" t="s">
        <v>67</v>
      </c>
      <c r="X7" s="72" t="s">
        <v>73</v>
      </c>
      <c r="Y7" s="81"/>
      <c r="Z7" s="50" t="s">
        <v>67</v>
      </c>
      <c r="AA7" s="30" t="s">
        <v>8</v>
      </c>
      <c r="AB7" s="2"/>
      <c r="AC7" s="42"/>
    </row>
    <row r="8" spans="1:29" ht="42.75" customHeight="1">
      <c r="A8" s="18">
        <v>1</v>
      </c>
      <c r="B8" s="59"/>
      <c r="C8" s="60"/>
      <c r="D8" s="27"/>
      <c r="E8" s="11"/>
      <c r="F8" s="21">
        <v>1</v>
      </c>
      <c r="G8" s="59"/>
      <c r="H8" s="60"/>
      <c r="I8" s="27"/>
      <c r="J8" s="11"/>
      <c r="K8" s="18">
        <v>1</v>
      </c>
      <c r="L8" s="59"/>
      <c r="M8" s="60"/>
      <c r="N8" s="78"/>
      <c r="O8" s="79"/>
      <c r="P8" s="79"/>
      <c r="Q8" s="60"/>
      <c r="R8" s="27"/>
      <c r="S8" s="11"/>
      <c r="T8" s="21">
        <v>1</v>
      </c>
      <c r="U8" s="70"/>
      <c r="V8" s="71"/>
      <c r="W8" s="60"/>
      <c r="X8" s="70"/>
      <c r="Y8" s="71"/>
      <c r="Z8" s="60"/>
      <c r="AA8" s="27"/>
      <c r="AB8" s="11"/>
      <c r="AC8" s="44"/>
    </row>
    <row r="9" spans="1:29" ht="42.75" customHeight="1">
      <c r="A9" s="18">
        <v>2</v>
      </c>
      <c r="B9" s="59"/>
      <c r="C9" s="60"/>
      <c r="D9" s="27"/>
      <c r="E9" s="11"/>
      <c r="F9" s="21">
        <v>2</v>
      </c>
      <c r="G9" s="59"/>
      <c r="H9" s="60"/>
      <c r="I9" s="27"/>
      <c r="J9" s="11"/>
      <c r="K9" s="18">
        <v>2</v>
      </c>
      <c r="L9" s="59"/>
      <c r="M9" s="60"/>
      <c r="N9" s="78"/>
      <c r="O9" s="79"/>
      <c r="P9" s="79"/>
      <c r="Q9" s="60"/>
      <c r="R9" s="27"/>
      <c r="S9" s="11"/>
      <c r="T9" s="21">
        <v>2</v>
      </c>
      <c r="U9" s="70"/>
      <c r="V9" s="71"/>
      <c r="W9" s="60"/>
      <c r="X9" s="70"/>
      <c r="Y9" s="71"/>
      <c r="Z9" s="60"/>
      <c r="AA9" s="27"/>
      <c r="AB9" s="11"/>
      <c r="AC9" s="44"/>
    </row>
    <row r="10" spans="1:29" ht="42.75" customHeight="1">
      <c r="A10" s="18">
        <v>3</v>
      </c>
      <c r="B10" s="59"/>
      <c r="C10" s="60"/>
      <c r="D10" s="27"/>
      <c r="E10" s="11"/>
      <c r="F10" s="21">
        <v>3</v>
      </c>
      <c r="G10" s="59"/>
      <c r="H10" s="60"/>
      <c r="I10" s="27"/>
      <c r="J10" s="11"/>
      <c r="K10" s="18">
        <v>3</v>
      </c>
      <c r="L10" s="59"/>
      <c r="M10" s="60"/>
      <c r="N10" s="78"/>
      <c r="O10" s="79"/>
      <c r="P10" s="79"/>
      <c r="Q10" s="60"/>
      <c r="R10" s="27"/>
      <c r="S10" s="11"/>
      <c r="T10" s="21">
        <v>3</v>
      </c>
      <c r="U10" s="70"/>
      <c r="V10" s="71"/>
      <c r="W10" s="60"/>
      <c r="X10" s="70"/>
      <c r="Y10" s="71"/>
      <c r="Z10" s="60"/>
      <c r="AA10" s="27"/>
      <c r="AB10" s="11"/>
      <c r="AC10" s="44"/>
    </row>
    <row r="11" spans="1:29" ht="42.75" customHeight="1">
      <c r="A11" s="18">
        <v>4</v>
      </c>
      <c r="B11" s="59"/>
      <c r="C11" s="60"/>
      <c r="D11" s="27"/>
      <c r="E11" s="11"/>
      <c r="F11" s="21">
        <v>4</v>
      </c>
      <c r="G11" s="59"/>
      <c r="H11" s="60"/>
      <c r="I11" s="27"/>
      <c r="J11" s="11"/>
      <c r="K11" s="18">
        <v>4</v>
      </c>
      <c r="L11" s="59"/>
      <c r="M11" s="60"/>
      <c r="N11" s="78"/>
      <c r="O11" s="79"/>
      <c r="P11" s="79"/>
      <c r="Q11" s="60"/>
      <c r="R11" s="27"/>
      <c r="S11" s="11"/>
      <c r="T11" s="21">
        <v>4</v>
      </c>
      <c r="U11" s="70"/>
      <c r="V11" s="71"/>
      <c r="W11" s="60"/>
      <c r="X11" s="70"/>
      <c r="Y11" s="71"/>
      <c r="Z11" s="60"/>
      <c r="AA11" s="27"/>
      <c r="AB11" s="11"/>
      <c r="AC11" s="44"/>
    </row>
    <row r="12" spans="1:29" ht="42.75" customHeight="1">
      <c r="A12" s="18">
        <v>5</v>
      </c>
      <c r="B12" s="59"/>
      <c r="C12" s="60"/>
      <c r="D12" s="27"/>
      <c r="E12" s="11"/>
      <c r="F12" s="21">
        <v>5</v>
      </c>
      <c r="G12" s="59"/>
      <c r="H12" s="60"/>
      <c r="I12" s="27"/>
      <c r="J12" s="11"/>
      <c r="K12" s="18">
        <v>5</v>
      </c>
      <c r="L12" s="59"/>
      <c r="M12" s="60"/>
      <c r="N12" s="78"/>
      <c r="O12" s="79"/>
      <c r="P12" s="79"/>
      <c r="Q12" s="60"/>
      <c r="R12" s="27"/>
      <c r="S12" s="11"/>
      <c r="T12" s="21">
        <v>5</v>
      </c>
      <c r="U12" s="70"/>
      <c r="V12" s="71"/>
      <c r="W12" s="60"/>
      <c r="X12" s="70"/>
      <c r="Y12" s="71"/>
      <c r="Z12" s="60"/>
      <c r="AA12" s="27"/>
      <c r="AB12" s="11"/>
      <c r="AC12" s="44"/>
    </row>
    <row r="13" spans="1:29" ht="42.75" customHeight="1">
      <c r="A13" s="18">
        <v>6</v>
      </c>
      <c r="B13" s="59"/>
      <c r="C13" s="60"/>
      <c r="D13" s="27"/>
      <c r="E13" s="11"/>
      <c r="F13" s="21">
        <v>6</v>
      </c>
      <c r="G13" s="59"/>
      <c r="H13" s="60"/>
      <c r="I13" s="27"/>
      <c r="J13" s="11"/>
      <c r="K13" s="18">
        <v>6</v>
      </c>
      <c r="L13" s="59"/>
      <c r="M13" s="60"/>
      <c r="N13" s="78"/>
      <c r="O13" s="79"/>
      <c r="P13" s="79"/>
      <c r="Q13" s="60"/>
      <c r="R13" s="27"/>
      <c r="S13" s="11"/>
      <c r="T13" s="21">
        <v>6</v>
      </c>
      <c r="U13" s="70"/>
      <c r="V13" s="71"/>
      <c r="W13" s="60"/>
      <c r="X13" s="70"/>
      <c r="Y13" s="71"/>
      <c r="Z13" s="60"/>
      <c r="AA13" s="27"/>
      <c r="AB13" s="11"/>
      <c r="AC13" s="44"/>
    </row>
    <row r="14" spans="1:29" ht="42.75" customHeight="1">
      <c r="A14" s="18">
        <v>7</v>
      </c>
      <c r="B14" s="59"/>
      <c r="C14" s="60"/>
      <c r="D14" s="27"/>
      <c r="E14" s="11"/>
      <c r="F14" s="21">
        <v>7</v>
      </c>
      <c r="G14" s="59"/>
      <c r="H14" s="60"/>
      <c r="I14" s="27"/>
      <c r="J14" s="11"/>
      <c r="K14" s="18">
        <v>7</v>
      </c>
      <c r="L14" s="59"/>
      <c r="M14" s="60"/>
      <c r="N14" s="78"/>
      <c r="O14" s="79"/>
      <c r="P14" s="79"/>
      <c r="Q14" s="60"/>
      <c r="R14" s="27"/>
      <c r="S14" s="11"/>
      <c r="T14" s="21">
        <v>7</v>
      </c>
      <c r="U14" s="70"/>
      <c r="V14" s="71"/>
      <c r="W14" s="60"/>
      <c r="X14" s="70"/>
      <c r="Y14" s="71"/>
      <c r="Z14" s="60"/>
      <c r="AA14" s="27"/>
      <c r="AB14" s="11"/>
      <c r="AC14" s="44"/>
    </row>
    <row r="15" spans="1:29" ht="42.75" customHeight="1">
      <c r="A15" s="18">
        <v>8</v>
      </c>
      <c r="B15" s="59"/>
      <c r="C15" s="60"/>
      <c r="D15" s="27"/>
      <c r="E15" s="11"/>
      <c r="F15" s="21">
        <v>8</v>
      </c>
      <c r="G15" s="59"/>
      <c r="H15" s="60"/>
      <c r="I15" s="27"/>
      <c r="J15" s="11"/>
      <c r="K15" s="18">
        <v>8</v>
      </c>
      <c r="L15" s="59"/>
      <c r="M15" s="60"/>
      <c r="N15" s="78"/>
      <c r="O15" s="79"/>
      <c r="P15" s="79"/>
      <c r="Q15" s="60"/>
      <c r="R15" s="27"/>
      <c r="S15" s="11"/>
      <c r="T15" s="21">
        <v>8</v>
      </c>
      <c r="U15" s="70"/>
      <c r="V15" s="71"/>
      <c r="W15" s="60"/>
      <c r="X15" s="70"/>
      <c r="Y15" s="71"/>
      <c r="Z15" s="60"/>
      <c r="AA15" s="27"/>
      <c r="AB15" s="11"/>
      <c r="AC15" s="44"/>
    </row>
    <row r="16" spans="1:29" ht="42.75" customHeight="1">
      <c r="A16" s="12"/>
      <c r="B16" s="12"/>
      <c r="C16" s="12"/>
      <c r="D16" s="12"/>
      <c r="E16" s="11"/>
      <c r="F16" s="21">
        <v>9</v>
      </c>
      <c r="G16" s="59"/>
      <c r="H16" s="60"/>
      <c r="I16" s="27"/>
      <c r="J16" s="11"/>
      <c r="K16" s="12"/>
      <c r="L16" s="12"/>
      <c r="M16" s="13"/>
      <c r="N16" s="12"/>
      <c r="O16" s="12"/>
      <c r="P16" s="12"/>
      <c r="Q16" s="13"/>
      <c r="R16" s="12"/>
      <c r="S16" s="11"/>
      <c r="T16" s="21">
        <v>9</v>
      </c>
      <c r="U16" s="70"/>
      <c r="V16" s="71"/>
      <c r="W16" s="60"/>
      <c r="X16" s="70"/>
      <c r="Y16" s="71"/>
      <c r="Z16" s="60"/>
      <c r="AA16" s="27"/>
      <c r="AB16" s="11"/>
      <c r="AC16" s="44"/>
    </row>
    <row r="17" spans="1:29" ht="42.75" customHeight="1">
      <c r="A17" s="14"/>
      <c r="B17" s="14"/>
      <c r="C17" s="14"/>
      <c r="D17" s="14"/>
      <c r="E17" s="11"/>
      <c r="F17" s="21">
        <v>10</v>
      </c>
      <c r="G17" s="59"/>
      <c r="H17" s="60"/>
      <c r="I17" s="27"/>
      <c r="J17" s="11"/>
      <c r="K17" s="14"/>
      <c r="L17" s="14"/>
      <c r="M17" s="15"/>
      <c r="N17" s="14"/>
      <c r="O17" s="14"/>
      <c r="P17" s="14"/>
      <c r="Q17" s="15"/>
      <c r="R17" s="14"/>
      <c r="S17" s="11"/>
      <c r="T17" s="21">
        <v>10</v>
      </c>
      <c r="U17" s="70"/>
      <c r="V17" s="71"/>
      <c r="W17" s="60"/>
      <c r="X17" s="70"/>
      <c r="Y17" s="71"/>
      <c r="Z17" s="60"/>
      <c r="AA17" s="27"/>
      <c r="AB17" s="11"/>
      <c r="AC17" s="44"/>
    </row>
    <row r="18" spans="1:29" ht="42.75" customHeight="1">
      <c r="A18" s="14"/>
      <c r="B18" s="14"/>
      <c r="C18" s="14"/>
      <c r="D18" s="14"/>
      <c r="E18" s="11"/>
      <c r="F18" s="21">
        <v>11</v>
      </c>
      <c r="G18" s="59"/>
      <c r="H18" s="60"/>
      <c r="I18" s="27"/>
      <c r="J18" s="11"/>
      <c r="K18" s="14"/>
      <c r="L18" s="14"/>
      <c r="M18" s="15"/>
      <c r="N18" s="14"/>
      <c r="O18" s="14"/>
      <c r="P18" s="14"/>
      <c r="Q18" s="15"/>
      <c r="R18" s="14"/>
      <c r="S18" s="11"/>
      <c r="T18" s="21">
        <v>11</v>
      </c>
      <c r="U18" s="70"/>
      <c r="V18" s="71"/>
      <c r="W18" s="60"/>
      <c r="X18" s="70"/>
      <c r="Y18" s="71"/>
      <c r="Z18" s="60"/>
      <c r="AA18" s="27"/>
      <c r="AB18" s="11"/>
      <c r="AC18" s="48"/>
    </row>
    <row r="19" spans="1:29" ht="42.75" customHeight="1">
      <c r="A19" s="14"/>
      <c r="B19" s="14"/>
      <c r="C19" s="14"/>
      <c r="D19" s="14"/>
      <c r="E19" s="11"/>
      <c r="F19" s="22">
        <v>12</v>
      </c>
      <c r="G19" s="59"/>
      <c r="H19" s="60"/>
      <c r="I19" s="27"/>
      <c r="J19" s="11"/>
      <c r="K19" s="14"/>
      <c r="L19" s="14"/>
      <c r="M19" s="15"/>
      <c r="N19" s="14"/>
      <c r="O19" s="14"/>
      <c r="P19" s="14"/>
      <c r="Q19" s="15"/>
      <c r="R19" s="14"/>
      <c r="S19" s="11"/>
      <c r="T19" s="21">
        <v>12</v>
      </c>
      <c r="U19" s="70"/>
      <c r="V19" s="71"/>
      <c r="W19" s="60"/>
      <c r="X19" s="70"/>
      <c r="Y19" s="71"/>
      <c r="Z19" s="60"/>
      <c r="AA19" s="27"/>
      <c r="AB19" s="11"/>
      <c r="AC19" s="47"/>
    </row>
    <row r="20" spans="1:29" ht="20.25" customHeight="1">
      <c r="A20" s="14"/>
      <c r="B20" s="14"/>
      <c r="C20" s="14"/>
      <c r="D20" s="14"/>
      <c r="E20" s="11"/>
      <c r="F20" s="23"/>
      <c r="G20" s="24"/>
      <c r="H20" s="46"/>
      <c r="I20" s="57"/>
      <c r="J20" s="11"/>
      <c r="K20" s="14"/>
      <c r="L20" s="14"/>
      <c r="M20" s="15"/>
      <c r="N20" s="14"/>
      <c r="O20" s="14"/>
      <c r="P20" s="14"/>
      <c r="Q20" s="15"/>
      <c r="R20" s="14"/>
      <c r="S20" s="11"/>
      <c r="T20" s="20"/>
      <c r="U20" s="61"/>
      <c r="V20" s="61"/>
      <c r="W20" s="62"/>
      <c r="X20" s="61"/>
      <c r="Y20" s="61"/>
      <c r="Z20" s="62"/>
      <c r="AA20" s="56"/>
      <c r="AB20" s="11"/>
      <c r="AC20" s="47"/>
    </row>
    <row r="21" spans="1:29" ht="42.75" customHeight="1">
      <c r="A21" s="68" t="s">
        <v>106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11"/>
      <c r="T21" s="45"/>
      <c r="U21" s="63"/>
      <c r="V21" s="63"/>
      <c r="W21" s="65" t="s">
        <v>108</v>
      </c>
      <c r="X21" s="66"/>
      <c r="Y21" s="66"/>
      <c r="Z21" s="66"/>
      <c r="AA21" s="58"/>
      <c r="AB21" s="11"/>
      <c r="AC21" s="47"/>
    </row>
    <row r="22" spans="1:29" ht="21" customHeight="1">
      <c r="A22" s="14"/>
      <c r="B22" s="14"/>
      <c r="C22" s="14"/>
      <c r="D22" s="14"/>
      <c r="E22" s="11"/>
      <c r="F22" s="23"/>
      <c r="G22" s="24"/>
      <c r="H22" s="25"/>
      <c r="I22" s="14"/>
      <c r="J22" s="11"/>
      <c r="K22" s="14"/>
      <c r="L22" s="14"/>
      <c r="M22" s="15"/>
      <c r="N22" s="14"/>
      <c r="O22" s="14"/>
      <c r="P22" s="14"/>
      <c r="Q22" s="15"/>
      <c r="R22" s="14"/>
      <c r="S22" s="11"/>
      <c r="T22" s="45"/>
      <c r="U22" s="64"/>
      <c r="V22" s="64"/>
      <c r="W22" s="67" t="s">
        <v>107</v>
      </c>
      <c r="X22" s="67"/>
      <c r="Y22" s="67"/>
      <c r="Z22" s="67"/>
      <c r="AA22" s="67"/>
      <c r="AB22" s="11"/>
      <c r="AC22" s="47"/>
    </row>
    <row r="23" spans="1:29" ht="42.75" customHeight="1">
      <c r="A23" s="72" t="s">
        <v>91</v>
      </c>
      <c r="B23" s="73"/>
      <c r="C23" s="70"/>
      <c r="D23" s="74"/>
      <c r="E23" s="75"/>
      <c r="F23" s="72" t="s">
        <v>92</v>
      </c>
      <c r="G23" s="73"/>
      <c r="H23" s="70"/>
      <c r="I23" s="74"/>
      <c r="J23" s="75"/>
      <c r="K23" s="2"/>
      <c r="L23" s="80" t="s">
        <v>0</v>
      </c>
      <c r="M23" s="80"/>
      <c r="N23" s="80"/>
      <c r="O23" s="80"/>
      <c r="P23" s="80"/>
      <c r="Q23" s="80"/>
      <c r="R23" s="80"/>
      <c r="S23" s="80"/>
      <c r="T23" s="80"/>
      <c r="U23" s="2"/>
      <c r="V23" s="2"/>
      <c r="AB23" s="2"/>
      <c r="AC23" s="16"/>
    </row>
    <row r="24" spans="1:29" ht="42.75" customHeight="1">
      <c r="A24" s="72" t="s">
        <v>93</v>
      </c>
      <c r="B24" s="73"/>
      <c r="C24" s="70"/>
      <c r="D24" s="74"/>
      <c r="E24" s="75"/>
      <c r="F24" s="72" t="s">
        <v>93</v>
      </c>
      <c r="G24" s="73"/>
      <c r="H24" s="70"/>
      <c r="I24" s="74"/>
      <c r="J24" s="75"/>
      <c r="K24" s="2"/>
      <c r="L24" s="76" t="str">
        <f ca="1">"平成"&amp;YEAR(NOW())-1988&amp;"("&amp;YEAR(NOW())&amp;")年"</f>
        <v>平成26(2014)年</v>
      </c>
      <c r="M24" s="76"/>
      <c r="N24" s="37"/>
      <c r="O24" s="36" t="s">
        <v>95</v>
      </c>
      <c r="P24" s="37"/>
      <c r="Q24" s="51" t="s">
        <v>94</v>
      </c>
      <c r="R24" s="77"/>
      <c r="S24" s="77"/>
      <c r="T24" s="77"/>
      <c r="U24" s="89" t="s">
        <v>97</v>
      </c>
      <c r="V24" s="89"/>
      <c r="W24" s="90"/>
      <c r="X24" s="90"/>
      <c r="Y24" s="90"/>
      <c r="Z24" s="90"/>
      <c r="AA24" s="17" t="s">
        <v>1</v>
      </c>
      <c r="AB24" s="2"/>
      <c r="AC24" s="17"/>
    </row>
  </sheetData>
  <sheetProtection sheet="1" objects="1" scenarios="1"/>
  <mergeCells count="63">
    <mergeCell ref="A1:U1"/>
    <mergeCell ref="W1:Y1"/>
    <mergeCell ref="Z1:AA1"/>
    <mergeCell ref="A3:B3"/>
    <mergeCell ref="F3:G3"/>
    <mergeCell ref="K3:L3"/>
    <mergeCell ref="L5:P5"/>
    <mergeCell ref="U5:Y5"/>
    <mergeCell ref="B6:C6"/>
    <mergeCell ref="G6:H6"/>
    <mergeCell ref="N6:Q6"/>
    <mergeCell ref="X6:Z6"/>
    <mergeCell ref="N7:P7"/>
    <mergeCell ref="U7:V7"/>
    <mergeCell ref="X7:Y7"/>
    <mergeCell ref="N8:P8"/>
    <mergeCell ref="U8:V8"/>
    <mergeCell ref="X8:Y8"/>
    <mergeCell ref="N9:P9"/>
    <mergeCell ref="U9:V9"/>
    <mergeCell ref="X9:Y9"/>
    <mergeCell ref="N10:P10"/>
    <mergeCell ref="U10:V10"/>
    <mergeCell ref="X10:Y10"/>
    <mergeCell ref="N11:P11"/>
    <mergeCell ref="U11:V11"/>
    <mergeCell ref="X11:Y11"/>
    <mergeCell ref="N12:P12"/>
    <mergeCell ref="U12:V12"/>
    <mergeCell ref="X12:Y12"/>
    <mergeCell ref="N13:P13"/>
    <mergeCell ref="U13:V13"/>
    <mergeCell ref="X13:Y13"/>
    <mergeCell ref="N14:P14"/>
    <mergeCell ref="U14:V14"/>
    <mergeCell ref="X14:Y14"/>
    <mergeCell ref="N15:P15"/>
    <mergeCell ref="U15:V15"/>
    <mergeCell ref="X15:Y15"/>
    <mergeCell ref="U16:V16"/>
    <mergeCell ref="X16:Y16"/>
    <mergeCell ref="U17:V17"/>
    <mergeCell ref="X17:Y17"/>
    <mergeCell ref="U18:V18"/>
    <mergeCell ref="X18:Y18"/>
    <mergeCell ref="U19:V19"/>
    <mergeCell ref="X19:Y19"/>
    <mergeCell ref="A21:R21"/>
    <mergeCell ref="W21:Z21"/>
    <mergeCell ref="W22:AA22"/>
    <mergeCell ref="A23:B23"/>
    <mergeCell ref="C23:E23"/>
    <mergeCell ref="F23:G23"/>
    <mergeCell ref="H23:J23"/>
    <mergeCell ref="L23:T23"/>
    <mergeCell ref="U24:V24"/>
    <mergeCell ref="W24:Z24"/>
    <mergeCell ref="A24:B24"/>
    <mergeCell ref="C24:E24"/>
    <mergeCell ref="F24:G24"/>
    <mergeCell ref="H24:J24"/>
    <mergeCell ref="L24:M24"/>
    <mergeCell ref="R24:T24"/>
  </mergeCells>
  <conditionalFormatting sqref="C23:C24 H23:H24 Z1 R24:U24 W24">
    <cfRule type="cellIs" priority="2" dxfId="4" operator="equal" stopIfTrue="1">
      <formula>0</formula>
    </cfRule>
  </conditionalFormatting>
  <conditionalFormatting sqref="AA21">
    <cfRule type="cellIs" priority="1" dxfId="4" operator="equal" stopIfTrue="1">
      <formula>0</formula>
    </cfRule>
  </conditionalFormatting>
  <dataValidations count="8">
    <dataValidation type="whole" allowBlank="1" showInputMessage="1" showErrorMessage="1" errorTitle="数値が範囲外です" error="1しか入力できません" imeMode="halfAlpha" sqref="Q8:Q15 M8:M15 C8:C15">
      <formula1>1</formula1>
      <formula2>1</formula2>
    </dataValidation>
    <dataValidation type="whole" allowBlank="1" showInputMessage="1" showErrorMessage="1" errorTitle="数値が範囲外です" error="1か2しか入力できません" imeMode="halfAlpha" sqref="H20 W20 Z20">
      <formula1>1</formula1>
      <formula2>2</formula2>
    </dataValidation>
    <dataValidation type="whole" allowBlank="1" showInputMessage="1" showErrorMessage="1" errorTitle="数字が範囲外です" error="101から134の間の数字を入力して下さい" imeMode="halfAlpha" sqref="AC1 Z1">
      <formula1>101</formula1>
      <formula2>134</formula2>
    </dataValidation>
    <dataValidation allowBlank="1" showInputMessage="1" showErrorMessage="1" imeMode="hiragana" sqref="C23 H23 AA21"/>
    <dataValidation allowBlank="1" showInputMessage="1" showErrorMessage="1" imeMode="off" sqref="N24 H24 C24 P24"/>
    <dataValidation type="list" allowBlank="1" showInputMessage="1" showErrorMessage="1" sqref="U24">
      <formula1>高校リスト</formula1>
    </dataValidation>
    <dataValidation allowBlank="1" showInputMessage="1" showErrorMessage="1" imeMode="on" sqref="W24 R24:T24 AC8:AC17 B8:B15 AC19:AC22 U8:U21 N8 L8:L15 X8:X20 G8:G20"/>
    <dataValidation type="whole" allowBlank="1" showInputMessage="1" showErrorMessage="1" errorTitle="数値が範囲外です" error="1から3しか入力できません" imeMode="halfAlpha" sqref="H8:H19 W8:W19 Z8:Z19">
      <formula1>1</formula1>
      <formula2>3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8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31" bestFit="1" customWidth="1"/>
    <col min="2" max="2" width="9.00390625" style="31" customWidth="1"/>
    <col min="3" max="3" width="6.50390625" style="31" bestFit="1" customWidth="1"/>
    <col min="4" max="4" width="13.125" style="31" bestFit="1" customWidth="1"/>
    <col min="5" max="6" width="17.25390625" style="31" bestFit="1" customWidth="1"/>
    <col min="7" max="16384" width="9.00390625" style="31" customWidth="1"/>
  </cols>
  <sheetData>
    <row r="1" spans="1:7" ht="13.5">
      <c r="A1" s="35" t="s">
        <v>4</v>
      </c>
      <c r="B1" s="26" t="s">
        <v>63</v>
      </c>
      <c r="C1" s="34" t="s">
        <v>64</v>
      </c>
      <c r="D1" s="34" t="s">
        <v>70</v>
      </c>
      <c r="E1" s="26" t="s">
        <v>58</v>
      </c>
      <c r="F1" s="34" t="s">
        <v>67</v>
      </c>
      <c r="G1" s="32"/>
    </row>
    <row r="2" spans="1:6" ht="13.5">
      <c r="A2" s="31">
        <v>1</v>
      </c>
      <c r="B2" s="31">
        <f>IF('個人男子入力シート'!B8&lt;&gt;"",VLOOKUP('個人男子入力シート'!$Z$1,'学校番号'!$A$1:$C$32,2)&amp;WIDECHAR(A2),"")</f>
      </c>
      <c r="C2" s="31">
        <f>IF('個人男子入力シート'!B8&lt;&gt;"",VLOOKUP('個人男子入力シート'!$Z$1,'学校番号'!$A$1:$C$32,1)*100+A2,"")</f>
      </c>
      <c r="D2" s="31">
        <f>IF('個人男子入力シート'!B8&lt;&gt;"",'個人男子入力シート'!B8,"")</f>
      </c>
      <c r="E2" s="31">
        <f>IF('個人男子入力シート'!B8&lt;&gt;"",VLOOKUP('個人男子入力シート'!$Z$1,'学校番号'!$A$1:$C$32,3),"")</f>
      </c>
      <c r="F2" s="31">
        <f>IF('個人男子入力シート'!C8&lt;&gt;"",'個人男子入力シート'!C8,"")</f>
      </c>
    </row>
    <row r="3" spans="1:6" ht="13.5">
      <c r="A3" s="31">
        <v>2</v>
      </c>
      <c r="B3" s="31">
        <f>IF('個人男子入力シート'!B9&lt;&gt;"",VLOOKUP('個人男子入力シート'!$Z$1,'学校番号'!$A$1:$C$32,2)&amp;WIDECHAR(A3),"")</f>
      </c>
      <c r="C3" s="31">
        <f>IF('個人男子入力シート'!B9&lt;&gt;"",VLOOKUP('個人男子入力シート'!$Z$1,'学校番号'!$A$1:$C$32,1)*100+A3,"")</f>
      </c>
      <c r="D3" s="31">
        <f>IF('個人男子入力シート'!B9&lt;&gt;"",'個人男子入力シート'!B9,"")</f>
      </c>
      <c r="E3" s="31">
        <f>IF('個人男子入力シート'!B9&lt;&gt;"",VLOOKUP('個人男子入力シート'!$Z$1,'学校番号'!$A$1:$C$32,3),"")</f>
      </c>
      <c r="F3" s="31">
        <f>IF('個人男子入力シート'!C9&lt;&gt;"",'個人男子入力シート'!C9,"")</f>
      </c>
    </row>
    <row r="4" spans="1:6" ht="13.5">
      <c r="A4" s="31">
        <v>3</v>
      </c>
      <c r="B4" s="31">
        <f>IF('個人男子入力シート'!B10&lt;&gt;"",VLOOKUP('個人男子入力シート'!$Z$1,'学校番号'!$A$1:$C$32,2)&amp;WIDECHAR(A4),"")</f>
      </c>
      <c r="C4" s="31">
        <f>IF('個人男子入力シート'!B10&lt;&gt;"",VLOOKUP('個人男子入力シート'!$Z$1,'学校番号'!$A$1:$C$32,1)*100+A4,"")</f>
      </c>
      <c r="D4" s="31">
        <f>IF('個人男子入力シート'!B10&lt;&gt;"",'個人男子入力シート'!B10,"")</f>
      </c>
      <c r="E4" s="31">
        <f>IF('個人男子入力シート'!B10&lt;&gt;"",VLOOKUP('個人男子入力シート'!$Z$1,'学校番号'!$A$1:$C$32,3),"")</f>
      </c>
      <c r="F4" s="31">
        <f>IF('個人男子入力シート'!C10&lt;&gt;"",'個人男子入力シート'!C10,"")</f>
      </c>
    </row>
    <row r="5" spans="1:6" ht="13.5">
      <c r="A5" s="31">
        <v>4</v>
      </c>
      <c r="B5" s="31">
        <f>IF('個人男子入力シート'!B11&lt;&gt;"",VLOOKUP('個人男子入力シート'!$Z$1,'学校番号'!$A$1:$C$32,2)&amp;WIDECHAR(A5),"")</f>
      </c>
      <c r="C5" s="31">
        <f>IF('個人男子入力シート'!B11&lt;&gt;"",VLOOKUP('個人男子入力シート'!$Z$1,'学校番号'!$A$1:$C$32,1)*100+A5,"")</f>
      </c>
      <c r="D5" s="31">
        <f>IF('個人男子入力シート'!B11&lt;&gt;"",'個人男子入力シート'!B11,"")</f>
      </c>
      <c r="E5" s="31">
        <f>IF('個人男子入力シート'!B11&lt;&gt;"",VLOOKUP('個人男子入力シート'!$Z$1,'学校番号'!$A$1:$C$32,3),"")</f>
      </c>
      <c r="F5" s="31">
        <f>IF('個人男子入力シート'!C11&lt;&gt;"",'個人男子入力シート'!C11,"")</f>
      </c>
    </row>
    <row r="6" spans="1:6" ht="13.5">
      <c r="A6" s="31">
        <v>5</v>
      </c>
      <c r="B6" s="31">
        <f>IF('個人男子入力シート'!B12&lt;&gt;"",VLOOKUP('個人男子入力シート'!$Z$1,'学校番号'!$A$1:$C$32,2)&amp;WIDECHAR(A6),"")</f>
      </c>
      <c r="C6" s="31">
        <f>IF('個人男子入力シート'!B12&lt;&gt;"",VLOOKUP('個人男子入力シート'!$Z$1,'学校番号'!$A$1:$C$32,1)*100+A6,"")</f>
      </c>
      <c r="D6" s="31">
        <f>IF('個人男子入力シート'!B12&lt;&gt;"",'個人男子入力シート'!B12,"")</f>
      </c>
      <c r="E6" s="31">
        <f>IF('個人男子入力シート'!B12&lt;&gt;"",VLOOKUP('個人男子入力シート'!$Z$1,'学校番号'!$A$1:$C$32,3),"")</f>
      </c>
      <c r="F6" s="31">
        <f>IF('個人男子入力シート'!C12&lt;&gt;"",'個人男子入力シート'!C12,"")</f>
      </c>
    </row>
    <row r="7" spans="1:6" ht="13.5">
      <c r="A7" s="31">
        <v>6</v>
      </c>
      <c r="B7" s="31">
        <f>IF('個人男子入力シート'!B13&lt;&gt;"",VLOOKUP('個人男子入力シート'!$Z$1,'学校番号'!$A$1:$C$32,2)&amp;WIDECHAR(A7),"")</f>
      </c>
      <c r="C7" s="31">
        <f>IF('個人男子入力シート'!B13&lt;&gt;"",VLOOKUP('個人男子入力シート'!$Z$1,'学校番号'!$A$1:$C$32,1)*100+A7,"")</f>
      </c>
      <c r="D7" s="31">
        <f>IF('個人男子入力シート'!B13&lt;&gt;"",'個人男子入力シート'!B13,"")</f>
      </c>
      <c r="E7" s="31">
        <f>IF('個人男子入力シート'!B13&lt;&gt;"",VLOOKUP('個人男子入力シート'!$Z$1,'学校番号'!$A$1:$C$32,3),"")</f>
      </c>
      <c r="F7" s="31">
        <f>IF('個人男子入力シート'!C13&lt;&gt;"",'個人男子入力シート'!C13,"")</f>
      </c>
    </row>
    <row r="8" spans="1:6" ht="13.5">
      <c r="A8" s="31">
        <v>7</v>
      </c>
      <c r="B8" s="31">
        <f>IF('個人男子入力シート'!B14&lt;&gt;"",VLOOKUP('個人男子入力シート'!$Z$1,'学校番号'!$A$1:$C$32,2)&amp;WIDECHAR(A8),"")</f>
      </c>
      <c r="C8" s="31">
        <f>IF('個人男子入力シート'!B14&lt;&gt;"",VLOOKUP('個人男子入力シート'!$Z$1,'学校番号'!$A$1:$C$32,1)*100+A8,"")</f>
      </c>
      <c r="D8" s="31">
        <f>IF('個人男子入力シート'!B14&lt;&gt;"",'個人男子入力シート'!B14,"")</f>
      </c>
      <c r="E8" s="31">
        <f>IF('個人男子入力シート'!B14&lt;&gt;"",VLOOKUP('個人男子入力シート'!$Z$1,'学校番号'!$A$1:$C$32,3),"")</f>
      </c>
      <c r="F8" s="31">
        <f>IF('個人男子入力シート'!C14&lt;&gt;"",'個人男子入力シート'!C14,"")</f>
      </c>
    </row>
    <row r="9" spans="1:6" ht="13.5">
      <c r="A9" s="31">
        <v>8</v>
      </c>
      <c r="B9" s="31">
        <f>IF('個人男子入力シート'!B15&lt;&gt;"",VLOOKUP('個人男子入力シート'!$Z$1,'学校番号'!$A$1:$C$32,2)&amp;WIDECHAR(A9),"")</f>
      </c>
      <c r="C9" s="31">
        <f>IF('個人男子入力シート'!B15&lt;&gt;"",VLOOKUP('個人男子入力シート'!$Z$1,'学校番号'!$A$1:$C$32,1)*100+A9,"")</f>
      </c>
      <c r="D9" s="31">
        <f>IF('個人男子入力シート'!B15&lt;&gt;"",'個人男子入力シート'!B15,"")</f>
      </c>
      <c r="E9" s="31">
        <f>IF('個人男子入力シート'!B15&lt;&gt;"",VLOOKUP('個人男子入力シート'!$Z$1,'学校番号'!$A$1:$C$32,3),"")</f>
      </c>
      <c r="F9" s="31">
        <f>IF('個人男子入力シート'!C15&lt;&gt;"",'個人男子入力シート'!C15,"")</f>
      </c>
    </row>
    <row r="10" spans="1:6" ht="13.5">
      <c r="A10" s="35" t="s">
        <v>68</v>
      </c>
      <c r="B10" s="26" t="s">
        <v>63</v>
      </c>
      <c r="C10" s="34" t="s">
        <v>64</v>
      </c>
      <c r="D10" s="34" t="s">
        <v>70</v>
      </c>
      <c r="E10" s="26" t="s">
        <v>58</v>
      </c>
      <c r="F10" s="34" t="s">
        <v>67</v>
      </c>
    </row>
    <row r="11" spans="1:6" ht="13.5">
      <c r="A11" s="31">
        <v>1</v>
      </c>
      <c r="B11" s="31">
        <f>IF('個人男子入力シート'!G8&lt;&gt;"",VLOOKUP('個人男子入力シート'!$Z$1,'学校番号'!$A$1:$C$32,2)&amp;WIDECHAR(A11),"")</f>
      </c>
      <c r="C11" s="31">
        <f>IF('個人男子入力シート'!G8&lt;&gt;"",VLOOKUP('個人男子入力シート'!$Z$1,'学校番号'!$A$1:$C$32,1)*100+A11,"")</f>
      </c>
      <c r="D11" s="31">
        <f>IF('個人男子入力シート'!G8&lt;&gt;"",'個人男子入力シート'!G8,"")</f>
      </c>
      <c r="E11" s="31">
        <f>IF('個人男子入力シート'!G8&lt;&gt;"",VLOOKUP('個人男子入力シート'!$Z$1,'学校番号'!$A$1:$C$32,3),"")</f>
      </c>
      <c r="F11" s="31">
        <f>IF('個人男子入力シート'!H8&lt;&gt;"",'個人男子入力シート'!H8,"")</f>
      </c>
    </row>
    <row r="12" spans="1:6" ht="13.5">
      <c r="A12" s="31">
        <v>2</v>
      </c>
      <c r="B12" s="31">
        <f>IF('個人男子入力シート'!G9&lt;&gt;"",VLOOKUP('個人男子入力シート'!$Z$1,'学校番号'!$A$1:$C$32,2)&amp;WIDECHAR(A12),"")</f>
      </c>
      <c r="C12" s="31">
        <f>IF('個人男子入力シート'!G9&lt;&gt;"",VLOOKUP('個人男子入力シート'!$Z$1,'学校番号'!$A$1:$C$32,1)*100+A12,"")</f>
      </c>
      <c r="D12" s="31">
        <f>IF('個人男子入力シート'!G9&lt;&gt;"",'個人男子入力シート'!G9,"")</f>
      </c>
      <c r="E12" s="31">
        <f>IF('個人男子入力シート'!G9&lt;&gt;"",VLOOKUP('個人男子入力シート'!$Z$1,'学校番号'!$A$1:$C$32,3),"")</f>
      </c>
      <c r="F12" s="31">
        <f>IF('個人男子入力シート'!H9&lt;&gt;"",'個人男子入力シート'!H9,"")</f>
      </c>
    </row>
    <row r="13" spans="1:6" ht="13.5">
      <c r="A13" s="31">
        <v>3</v>
      </c>
      <c r="B13" s="31">
        <f>IF('個人男子入力シート'!G10&lt;&gt;"",VLOOKUP('個人男子入力シート'!$Z$1,'学校番号'!$A$1:$C$32,2)&amp;WIDECHAR(A13),"")</f>
      </c>
      <c r="C13" s="31">
        <f>IF('個人男子入力シート'!G10&lt;&gt;"",VLOOKUP('個人男子入力シート'!$Z$1,'学校番号'!$A$1:$C$32,1)*100+A13,"")</f>
      </c>
      <c r="D13" s="31">
        <f>IF('個人男子入力シート'!G10&lt;&gt;"",'個人男子入力シート'!G10,"")</f>
      </c>
      <c r="E13" s="31">
        <f>IF('個人男子入力シート'!G10&lt;&gt;"",VLOOKUP('個人男子入力シート'!$Z$1,'学校番号'!$A$1:$C$32,3),"")</f>
      </c>
      <c r="F13" s="31">
        <f>IF('個人男子入力シート'!H10&lt;&gt;"",'個人男子入力シート'!H10,"")</f>
      </c>
    </row>
    <row r="14" spans="1:6" ht="13.5">
      <c r="A14" s="31">
        <v>4</v>
      </c>
      <c r="B14" s="31">
        <f>IF('個人男子入力シート'!G11&lt;&gt;"",VLOOKUP('個人男子入力シート'!$Z$1,'学校番号'!$A$1:$C$32,2)&amp;WIDECHAR(A14),"")</f>
      </c>
      <c r="C14" s="31">
        <f>IF('個人男子入力シート'!G11&lt;&gt;"",VLOOKUP('個人男子入力シート'!$Z$1,'学校番号'!$A$1:$C$32,1)*100+A14,"")</f>
      </c>
      <c r="D14" s="31">
        <f>IF('個人男子入力シート'!G11&lt;&gt;"",'個人男子入力シート'!G11,"")</f>
      </c>
      <c r="E14" s="31">
        <f>IF('個人男子入力シート'!G11&lt;&gt;"",VLOOKUP('個人男子入力シート'!$Z$1,'学校番号'!$A$1:$C$32,3),"")</f>
      </c>
      <c r="F14" s="31">
        <f>IF('個人男子入力シート'!H11&lt;&gt;"",'個人男子入力シート'!H11,"")</f>
      </c>
    </row>
    <row r="15" spans="1:6" ht="13.5">
      <c r="A15" s="31">
        <v>5</v>
      </c>
      <c r="B15" s="31">
        <f>IF('個人男子入力シート'!G12&lt;&gt;"",VLOOKUP('個人男子入力シート'!$Z$1,'学校番号'!$A$1:$C$32,2)&amp;WIDECHAR(A15),"")</f>
      </c>
      <c r="C15" s="31">
        <f>IF('個人男子入力シート'!G12&lt;&gt;"",VLOOKUP('個人男子入力シート'!$Z$1,'学校番号'!$A$1:$C$32,1)*100+A15,"")</f>
      </c>
      <c r="D15" s="31">
        <f>IF('個人男子入力シート'!G12&lt;&gt;"",'個人男子入力シート'!G12,"")</f>
      </c>
      <c r="E15" s="31">
        <f>IF('個人男子入力シート'!G12&lt;&gt;"",VLOOKUP('個人男子入力シート'!$Z$1,'学校番号'!$A$1:$C$32,3),"")</f>
      </c>
      <c r="F15" s="31">
        <f>IF('個人男子入力シート'!H12&lt;&gt;"",'個人男子入力シート'!H12,"")</f>
      </c>
    </row>
    <row r="16" spans="1:6" ht="13.5">
      <c r="A16" s="31">
        <v>6</v>
      </c>
      <c r="B16" s="31">
        <f>IF('個人男子入力シート'!G13&lt;&gt;"",VLOOKUP('個人男子入力シート'!$Z$1,'学校番号'!$A$1:$C$32,2)&amp;WIDECHAR(A16),"")</f>
      </c>
      <c r="C16" s="31">
        <f>IF('個人男子入力シート'!G13&lt;&gt;"",VLOOKUP('個人男子入力シート'!$Z$1,'学校番号'!$A$1:$C$32,1)*100+A16,"")</f>
      </c>
      <c r="D16" s="31">
        <f>IF('個人男子入力シート'!G13&lt;&gt;"",'個人男子入力シート'!G13,"")</f>
      </c>
      <c r="E16" s="31">
        <f>IF('個人男子入力シート'!G13&lt;&gt;"",VLOOKUP('個人男子入力シート'!$Z$1,'学校番号'!$A$1:$C$32,3),"")</f>
      </c>
      <c r="F16" s="31">
        <f>IF('個人男子入力シート'!H13&lt;&gt;"",'個人男子入力シート'!H13,"")</f>
      </c>
    </row>
    <row r="17" spans="1:6" ht="13.5">
      <c r="A17" s="31">
        <v>7</v>
      </c>
      <c r="B17" s="31">
        <f>IF('個人男子入力シート'!G14&lt;&gt;"",VLOOKUP('個人男子入力シート'!$Z$1,'学校番号'!$A$1:$C$32,2)&amp;WIDECHAR(A17),"")</f>
      </c>
      <c r="C17" s="31">
        <f>IF('個人男子入力シート'!G14&lt;&gt;"",VLOOKUP('個人男子入力シート'!$Z$1,'学校番号'!$A$1:$C$32,1)*100+A17,"")</f>
      </c>
      <c r="D17" s="31">
        <f>IF('個人男子入力シート'!G14&lt;&gt;"",'個人男子入力シート'!G14,"")</f>
      </c>
      <c r="E17" s="31">
        <f>IF('個人男子入力シート'!G14&lt;&gt;"",VLOOKUP('個人男子入力シート'!$Z$1,'学校番号'!$A$1:$C$32,3),"")</f>
      </c>
      <c r="F17" s="31">
        <f>IF('個人男子入力シート'!H14&lt;&gt;"",'個人男子入力シート'!H14,"")</f>
      </c>
    </row>
    <row r="18" spans="1:6" ht="13.5">
      <c r="A18" s="31">
        <v>8</v>
      </c>
      <c r="B18" s="31">
        <f>IF('個人男子入力シート'!G15&lt;&gt;"",VLOOKUP('個人男子入力シート'!$Z$1,'学校番号'!$A$1:$C$32,2)&amp;WIDECHAR(A18),"")</f>
      </c>
      <c r="C18" s="31">
        <f>IF('個人男子入力シート'!G15&lt;&gt;"",VLOOKUP('個人男子入力シート'!$Z$1,'学校番号'!$A$1:$C$32,1)*100+A18,"")</f>
      </c>
      <c r="D18" s="31">
        <f>IF('個人男子入力シート'!G15&lt;&gt;"",'個人男子入力シート'!G15,"")</f>
      </c>
      <c r="E18" s="31">
        <f>IF('個人男子入力シート'!G15&lt;&gt;"",VLOOKUP('個人男子入力シート'!$Z$1,'学校番号'!$A$1:$C$32,3),"")</f>
      </c>
      <c r="F18" s="31">
        <f>IF('個人男子入力シート'!H15&lt;&gt;"",'個人男子入力シート'!H15,"")</f>
      </c>
    </row>
    <row r="19" spans="1:6" ht="13.5">
      <c r="A19" s="31">
        <v>9</v>
      </c>
      <c r="B19" s="31">
        <f>IF('個人男子入力シート'!G16&lt;&gt;"",VLOOKUP('個人男子入力シート'!$Z$1,'学校番号'!$A$1:$C$32,2)&amp;WIDECHAR(A19),"")</f>
      </c>
      <c r="C19" s="31">
        <f>IF('個人男子入力シート'!G16&lt;&gt;"",VLOOKUP('個人男子入力シート'!$Z$1,'学校番号'!$A$1:$C$32,1)*100+A19,"")</f>
      </c>
      <c r="D19" s="31">
        <f>IF('個人男子入力シート'!G16&lt;&gt;"",'個人男子入力シート'!G16,"")</f>
      </c>
      <c r="E19" s="31">
        <f>IF('個人男子入力シート'!G16&lt;&gt;"",VLOOKUP('個人男子入力シート'!$Z$1,'学校番号'!$A$1:$C$32,3),"")</f>
      </c>
      <c r="F19" s="31">
        <f>IF('個人男子入力シート'!H16&lt;&gt;"",'個人男子入力シート'!H16,"")</f>
      </c>
    </row>
    <row r="20" spans="1:6" ht="13.5">
      <c r="A20" s="31">
        <v>10</v>
      </c>
      <c r="B20" s="31">
        <f>IF('個人男子入力シート'!G17&lt;&gt;"",VLOOKUP('個人男子入力シート'!$Z$1,'学校番号'!$A$1:$C$32,2)&amp;WIDECHAR(A20),"")</f>
      </c>
      <c r="C20" s="31">
        <f>IF('個人男子入力シート'!G17&lt;&gt;"",VLOOKUP('個人男子入力シート'!$Z$1,'学校番号'!$A$1:$C$32,1)*100+A20,"")</f>
      </c>
      <c r="D20" s="31">
        <f>IF('個人男子入力シート'!G17&lt;&gt;"",'個人男子入力シート'!G17,"")</f>
      </c>
      <c r="E20" s="31">
        <f>IF('個人男子入力シート'!G17&lt;&gt;"",VLOOKUP('個人男子入力シート'!$Z$1,'学校番号'!$A$1:$C$32,3),"")</f>
      </c>
      <c r="F20" s="31">
        <f>IF('個人男子入力シート'!H17&lt;&gt;"",'個人男子入力シート'!H17,"")</f>
      </c>
    </row>
    <row r="21" spans="1:6" ht="13.5">
      <c r="A21" s="31">
        <v>11</v>
      </c>
      <c r="B21" s="31">
        <f>IF('個人男子入力シート'!G18&lt;&gt;"",VLOOKUP('個人男子入力シート'!$Z$1,'学校番号'!$A$1:$C$32,2)&amp;WIDECHAR(A21),"")</f>
      </c>
      <c r="C21" s="31">
        <f>IF('個人男子入力シート'!G18&lt;&gt;"",VLOOKUP('個人男子入力シート'!$Z$1,'学校番号'!$A$1:$C$32,1)*100+A21,"")</f>
      </c>
      <c r="D21" s="31">
        <f>IF('個人男子入力シート'!G18&lt;&gt;"",'個人男子入力シート'!G18,"")</f>
      </c>
      <c r="E21" s="31">
        <f>IF('個人男子入力シート'!G18&lt;&gt;"",VLOOKUP('個人男子入力シート'!$Z$1,'学校番号'!$A$1:$C$32,3),"")</f>
      </c>
      <c r="F21" s="31">
        <f>IF('個人男子入力シート'!H18&lt;&gt;"",'個人男子入力シート'!H18,"")</f>
      </c>
    </row>
    <row r="22" spans="1:6" ht="13.5">
      <c r="A22" s="31">
        <v>12</v>
      </c>
      <c r="B22" s="31">
        <f>IF('個人男子入力シート'!G19&lt;&gt;"",VLOOKUP('個人男子入力シート'!$Z$1,'学校番号'!$A$1:$C$32,2)&amp;WIDECHAR(A22),"")</f>
      </c>
      <c r="C22" s="31">
        <f>IF('個人男子入力シート'!G19&lt;&gt;"",VLOOKUP('個人男子入力シート'!$Z$1,'学校番号'!$A$1:$C$32,1)*100+A22,"")</f>
      </c>
      <c r="D22" s="31">
        <f>IF('個人男子入力シート'!G19&lt;&gt;"",'個人男子入力シート'!G19,"")</f>
      </c>
      <c r="E22" s="31">
        <f>IF('個人男子入力シート'!G19&lt;&gt;"",VLOOKUP('個人男子入力シート'!$Z$1,'学校番号'!$A$1:$C$32,3),"")</f>
      </c>
      <c r="F22" s="31">
        <f>IF('個人男子入力シート'!H19&lt;&gt;"",'個人男子入力シート'!H19,"")</f>
      </c>
    </row>
    <row r="23" spans="1:8" ht="13.5">
      <c r="A23" s="33" t="s">
        <v>69</v>
      </c>
      <c r="B23" s="26" t="s">
        <v>63</v>
      </c>
      <c r="C23" s="34" t="s">
        <v>64</v>
      </c>
      <c r="D23" s="34" t="s">
        <v>65</v>
      </c>
      <c r="E23" s="34" t="s">
        <v>66</v>
      </c>
      <c r="F23" s="26" t="s">
        <v>58</v>
      </c>
      <c r="G23" s="34" t="s">
        <v>71</v>
      </c>
      <c r="H23" s="34" t="s">
        <v>72</v>
      </c>
    </row>
    <row r="24" spans="1:8" ht="13.5">
      <c r="A24" s="31">
        <v>1</v>
      </c>
      <c r="B24" s="31">
        <f>IF('個人男子入力シート'!L8&lt;&gt;"",VLOOKUP('個人男子入力シート'!$Z$1,'学校番号'!$A$1:$C$32,2)&amp;WIDECHAR(A24),"")</f>
      </c>
      <c r="C24" s="31">
        <f>IF('個人男子入力シート'!L8&lt;&gt;"",VLOOKUP('個人男子入力シート'!$Z$1,'学校番号'!$A$1:$C$32,1)*100+A24,"")</f>
      </c>
      <c r="D24" s="31">
        <f>IF('個人男子入力シート'!L8&lt;&gt;"",'個人男子入力シート'!L8,"")</f>
      </c>
      <c r="E24" s="31">
        <f>IF('個人男子入力シート'!N8&lt;&gt;"",'個人男子入力シート'!N8,"")</f>
      </c>
      <c r="F24" s="31">
        <f>IF('個人男子入力シート'!L8&lt;&gt;"",VLOOKUP('個人男子入力シート'!$Z$1,'学校番号'!$A$1:$C$32,3),"")</f>
      </c>
      <c r="G24" s="31">
        <f>IF('個人男子入力シート'!M8&lt;&gt;"",'個人男子入力シート'!M8,"")</f>
      </c>
      <c r="H24" s="31">
        <f>IF('個人男子入力シート'!Q8&lt;&gt;"",'個人男子入力シート'!Q8,"")</f>
      </c>
    </row>
    <row r="25" spans="1:8" ht="13.5">
      <c r="A25" s="31">
        <v>2</v>
      </c>
      <c r="B25" s="31">
        <f>IF('個人男子入力シート'!L9&lt;&gt;"",VLOOKUP('個人男子入力シート'!$Z$1,'学校番号'!$A$1:$C$32,2)&amp;WIDECHAR(A25),"")</f>
      </c>
      <c r="C25" s="31">
        <f>IF('個人男子入力シート'!L9&lt;&gt;"",VLOOKUP('個人男子入力シート'!$Z$1,'学校番号'!$A$1:$C$32,1)*100+A25,"")</f>
      </c>
      <c r="D25" s="31">
        <f>IF('個人男子入力シート'!L9&lt;&gt;"",'個人男子入力シート'!L9,"")</f>
      </c>
      <c r="E25" s="31">
        <f>IF('個人男子入力シート'!N9&lt;&gt;"",'個人男子入力シート'!N9,"")</f>
      </c>
      <c r="F25" s="31">
        <f>IF('個人男子入力シート'!L9&lt;&gt;"",VLOOKUP('個人男子入力シート'!$Z$1,'学校番号'!$A$1:$C$32,3),"")</f>
      </c>
      <c r="G25" s="31">
        <f>IF('個人男子入力シート'!M9&lt;&gt;"",'個人男子入力シート'!M9,"")</f>
      </c>
      <c r="H25" s="31">
        <f>IF('個人男子入力シート'!Q9&lt;&gt;"",'個人男子入力シート'!Q9,"")</f>
      </c>
    </row>
    <row r="26" spans="1:8" ht="13.5">
      <c r="A26" s="31">
        <v>3</v>
      </c>
      <c r="B26" s="31">
        <f>IF('個人男子入力シート'!L10&lt;&gt;"",VLOOKUP('個人男子入力シート'!$Z$1,'学校番号'!$A$1:$C$32,2)&amp;WIDECHAR(A26),"")</f>
      </c>
      <c r="C26" s="31">
        <f>IF('個人男子入力シート'!L10&lt;&gt;"",VLOOKUP('個人男子入力シート'!$Z$1,'学校番号'!$A$1:$C$32,1)*100+A26,"")</f>
      </c>
      <c r="D26" s="31">
        <f>IF('個人男子入力シート'!L10&lt;&gt;"",'個人男子入力シート'!L10,"")</f>
      </c>
      <c r="E26" s="31">
        <f>IF('個人男子入力シート'!N10&lt;&gt;"",'個人男子入力シート'!N10,"")</f>
      </c>
      <c r="F26" s="31">
        <f>IF('個人男子入力シート'!L10&lt;&gt;"",VLOOKUP('個人男子入力シート'!$Z$1,'学校番号'!$A$1:$C$32,3),"")</f>
      </c>
      <c r="G26" s="31">
        <f>IF('個人男子入力シート'!M10&lt;&gt;"",'個人男子入力シート'!M10,"")</f>
      </c>
      <c r="H26" s="31">
        <f>IF('個人男子入力シート'!Q10&lt;&gt;"",'個人男子入力シート'!Q10,"")</f>
      </c>
    </row>
    <row r="27" spans="1:8" ht="13.5">
      <c r="A27" s="31">
        <v>4</v>
      </c>
      <c r="B27" s="31">
        <f>IF('個人男子入力シート'!L11&lt;&gt;"",VLOOKUP('個人男子入力シート'!$Z$1,'学校番号'!$A$1:$C$32,2)&amp;WIDECHAR(A27),"")</f>
      </c>
      <c r="C27" s="31">
        <f>IF('個人男子入力シート'!L11&lt;&gt;"",VLOOKUP('個人男子入力シート'!$Z$1,'学校番号'!$A$1:$C$32,1)*100+A27,"")</f>
      </c>
      <c r="D27" s="31">
        <f>IF('個人男子入力シート'!L11&lt;&gt;"",'個人男子入力シート'!L11,"")</f>
      </c>
      <c r="E27" s="31">
        <f>IF('個人男子入力シート'!N11&lt;&gt;"",'個人男子入力シート'!N11,"")</f>
      </c>
      <c r="F27" s="31">
        <f>IF('個人男子入力シート'!L11&lt;&gt;"",VLOOKUP('個人男子入力シート'!$Z$1,'学校番号'!$A$1:$C$32,3),"")</f>
      </c>
      <c r="G27" s="31">
        <f>IF('個人男子入力シート'!M11&lt;&gt;"",'個人男子入力シート'!M11,"")</f>
      </c>
      <c r="H27" s="31">
        <f>IF('個人男子入力シート'!Q11&lt;&gt;"",'個人男子入力シート'!Q11,"")</f>
      </c>
    </row>
    <row r="28" spans="1:8" ht="13.5">
      <c r="A28" s="31">
        <v>5</v>
      </c>
      <c r="B28" s="31">
        <f>IF('個人男子入力シート'!L12&lt;&gt;"",VLOOKUP('個人男子入力シート'!$Z$1,'学校番号'!$A$1:$C$32,2)&amp;WIDECHAR(A28),"")</f>
      </c>
      <c r="C28" s="31">
        <f>IF('個人男子入力シート'!L12&lt;&gt;"",VLOOKUP('個人男子入力シート'!$Z$1,'学校番号'!$A$1:$C$32,1)*100+A28,"")</f>
      </c>
      <c r="D28" s="31">
        <f>IF('個人男子入力シート'!L12&lt;&gt;"",'個人男子入力シート'!L12,"")</f>
      </c>
      <c r="E28" s="31">
        <f>IF('個人男子入力シート'!N12&lt;&gt;"",'個人男子入力シート'!N12,"")</f>
      </c>
      <c r="F28" s="31">
        <f>IF('個人男子入力シート'!L12&lt;&gt;"",VLOOKUP('個人男子入力シート'!$Z$1,'学校番号'!$A$1:$C$32,3),"")</f>
      </c>
      <c r="G28" s="31">
        <f>IF('個人男子入力シート'!M12&lt;&gt;"",'個人男子入力シート'!M12,"")</f>
      </c>
      <c r="H28" s="31">
        <f>IF('個人男子入力シート'!Q12&lt;&gt;"",'個人男子入力シート'!Q12,"")</f>
      </c>
    </row>
    <row r="29" spans="1:8" ht="13.5">
      <c r="A29" s="31">
        <v>6</v>
      </c>
      <c r="B29" s="31">
        <f>IF('個人男子入力シート'!L13&lt;&gt;"",VLOOKUP('個人男子入力シート'!$Z$1,'学校番号'!$A$1:$C$32,2)&amp;WIDECHAR(A29),"")</f>
      </c>
      <c r="C29" s="31">
        <f>IF('個人男子入力シート'!L13&lt;&gt;"",VLOOKUP('個人男子入力シート'!$Z$1,'学校番号'!$A$1:$C$32,1)*100+A29,"")</f>
      </c>
      <c r="D29" s="31">
        <f>IF('個人男子入力シート'!L13&lt;&gt;"",'個人男子入力シート'!L13,"")</f>
      </c>
      <c r="E29" s="31">
        <f>IF('個人男子入力シート'!N13&lt;&gt;"",'個人男子入力シート'!N13,"")</f>
      </c>
      <c r="F29" s="31">
        <f>IF('個人男子入力シート'!L13&lt;&gt;"",VLOOKUP('個人男子入力シート'!$Z$1,'学校番号'!$A$1:$C$32,3),"")</f>
      </c>
      <c r="G29" s="31">
        <f>IF('個人男子入力シート'!M13&lt;&gt;"",'個人男子入力シート'!M13,"")</f>
      </c>
      <c r="H29" s="31">
        <f>IF('個人男子入力シート'!Q13&lt;&gt;"",'個人男子入力シート'!Q13,"")</f>
      </c>
    </row>
    <row r="30" spans="1:8" ht="13.5">
      <c r="A30" s="31">
        <v>7</v>
      </c>
      <c r="B30" s="31">
        <f>IF('個人男子入力シート'!L14&lt;&gt;"",VLOOKUP('個人男子入力シート'!$Z$1,'学校番号'!$A$1:$C$32,2)&amp;WIDECHAR(A30),"")</f>
      </c>
      <c r="C30" s="31">
        <f>IF('個人男子入力シート'!L14&lt;&gt;"",VLOOKUP('個人男子入力シート'!$Z$1,'学校番号'!$A$1:$C$32,1)*100+A30,"")</f>
      </c>
      <c r="D30" s="31">
        <f>IF('個人男子入力シート'!L14&lt;&gt;"",'個人男子入力シート'!L14,"")</f>
      </c>
      <c r="E30" s="31">
        <f>IF('個人男子入力シート'!N14&lt;&gt;"",'個人男子入力シート'!N14,"")</f>
      </c>
      <c r="F30" s="31">
        <f>IF('個人男子入力シート'!L14&lt;&gt;"",VLOOKUP('個人男子入力シート'!$Z$1,'学校番号'!$A$1:$C$32,3),"")</f>
      </c>
      <c r="G30" s="31">
        <f>IF('個人男子入力シート'!M14&lt;&gt;"",'個人男子入力シート'!M14,"")</f>
      </c>
      <c r="H30" s="31">
        <f>IF('個人男子入力シート'!Q14&lt;&gt;"",'個人男子入力シート'!Q14,"")</f>
      </c>
    </row>
    <row r="31" spans="1:8" ht="13.5">
      <c r="A31" s="31">
        <v>8</v>
      </c>
      <c r="B31" s="31">
        <f>IF('個人男子入力シート'!L15&lt;&gt;"",VLOOKUP('個人男子入力シート'!$Z$1,'学校番号'!$A$1:$C$32,2)&amp;WIDECHAR(A31),"")</f>
      </c>
      <c r="C31" s="31">
        <f>IF('個人男子入力シート'!L15&lt;&gt;"",VLOOKUP('個人男子入力シート'!$Z$1,'学校番号'!$A$1:$C$32,1)*100+A31,"")</f>
      </c>
      <c r="D31" s="31">
        <f>IF('個人男子入力シート'!L15&lt;&gt;"",'個人男子入力シート'!L15,"")</f>
      </c>
      <c r="E31" s="31">
        <f>IF('個人男子入力シート'!N15&lt;&gt;"",'個人男子入力シート'!N15,"")</f>
      </c>
      <c r="F31" s="31">
        <f>IF('個人男子入力シート'!L15&lt;&gt;"",VLOOKUP('個人男子入力シート'!$Z$1,'学校番号'!$A$1:$C$32,3),"")</f>
      </c>
      <c r="G31" s="31">
        <f>IF('個人男子入力シート'!M15&lt;&gt;"",'個人男子入力シート'!M15,"")</f>
      </c>
      <c r="H31" s="31">
        <f>IF('個人男子入力シート'!Q15&lt;&gt;"",'個人男子入力シート'!Q15,"")</f>
      </c>
    </row>
    <row r="32" spans="1:8" ht="13.5">
      <c r="A32" s="33" t="s">
        <v>3</v>
      </c>
      <c r="B32" s="26" t="s">
        <v>63</v>
      </c>
      <c r="C32" s="34" t="s">
        <v>64</v>
      </c>
      <c r="D32" s="34" t="s">
        <v>65</v>
      </c>
      <c r="E32" s="34" t="s">
        <v>66</v>
      </c>
      <c r="F32" s="26" t="s">
        <v>58</v>
      </c>
      <c r="G32" s="34" t="s">
        <v>71</v>
      </c>
      <c r="H32" s="34" t="s">
        <v>72</v>
      </c>
    </row>
    <row r="33" spans="1:8" ht="13.5">
      <c r="A33" s="31">
        <v>1</v>
      </c>
      <c r="B33" s="31">
        <f>IF('個人男子入力シート'!U8&lt;&gt;"",VLOOKUP('個人男子入力シート'!$Z$1,'学校番号'!$A$1:$C$32,2)&amp;WIDECHAR(A33),"")</f>
      </c>
      <c r="C33" s="31">
        <f>IF('個人男子入力シート'!U8&lt;&gt;"",VLOOKUP('個人男子入力シート'!$Z$1,'学校番号'!$A$1:$C$32,1)*100+A33,"")</f>
      </c>
      <c r="D33" s="31">
        <f>IF('個人男子入力シート'!U8&lt;&gt;"",'個人男子入力シート'!U8,"")</f>
      </c>
      <c r="E33" s="31">
        <f>IF('個人男子入力シート'!X8&lt;&gt;"",'個人男子入力シート'!X8,"")</f>
      </c>
      <c r="F33" s="31">
        <f>IF('個人男子入力シート'!U8&lt;&gt;"",VLOOKUP('個人男子入力シート'!$Z$1,'学校番号'!$A$1:$C$32,3),"")</f>
      </c>
      <c r="G33" s="31">
        <f>IF('個人男子入力シート'!W8&lt;&gt;"",'個人男子入力シート'!W8,"")</f>
      </c>
      <c r="H33" s="31">
        <f>IF('個人男子入力シート'!Z8&lt;&gt;"",'個人男子入力シート'!Z8,"")</f>
      </c>
    </row>
    <row r="34" spans="1:8" ht="13.5">
      <c r="A34" s="31">
        <v>2</v>
      </c>
      <c r="B34" s="31">
        <f>IF('個人男子入力シート'!U9&lt;&gt;"",VLOOKUP('個人男子入力シート'!$Z$1,'学校番号'!$A$1:$C$32,2)&amp;WIDECHAR(A34),"")</f>
      </c>
      <c r="C34" s="31">
        <f>IF('個人男子入力シート'!U9&lt;&gt;"",VLOOKUP('個人男子入力シート'!$Z$1,'学校番号'!$A$1:$C$32,1)*100+A34,"")</f>
      </c>
      <c r="D34" s="31">
        <f>IF('個人男子入力シート'!U9&lt;&gt;"",'個人男子入力シート'!U9,"")</f>
      </c>
      <c r="E34" s="31">
        <f>IF('個人男子入力シート'!X9&lt;&gt;"",'個人男子入力シート'!X9,"")</f>
      </c>
      <c r="F34" s="31">
        <f>IF('個人男子入力シート'!U9&lt;&gt;"",VLOOKUP('個人男子入力シート'!$Z$1,'学校番号'!$A$1:$C$32,3),"")</f>
      </c>
      <c r="G34" s="31">
        <f>IF('個人男子入力シート'!W9&lt;&gt;"",'個人男子入力シート'!W9,"")</f>
      </c>
      <c r="H34" s="31">
        <f>IF('個人男子入力シート'!Z9&lt;&gt;"",'個人男子入力シート'!Z9,"")</f>
      </c>
    </row>
    <row r="35" spans="1:8" ht="13.5">
      <c r="A35" s="31">
        <v>3</v>
      </c>
      <c r="B35" s="31">
        <f>IF('個人男子入力シート'!U10&lt;&gt;"",VLOOKUP('個人男子入力シート'!$Z$1,'学校番号'!$A$1:$C$32,2)&amp;WIDECHAR(A35),"")</f>
      </c>
      <c r="C35" s="31">
        <f>IF('個人男子入力シート'!U10&lt;&gt;"",VLOOKUP('個人男子入力シート'!$Z$1,'学校番号'!$A$1:$C$32,1)*100+A35,"")</f>
      </c>
      <c r="D35" s="31">
        <f>IF('個人男子入力シート'!U10&lt;&gt;"",'個人男子入力シート'!U10,"")</f>
      </c>
      <c r="E35" s="31">
        <f>IF('個人男子入力シート'!X10&lt;&gt;"",'個人男子入力シート'!X10,"")</f>
      </c>
      <c r="F35" s="31">
        <f>IF('個人男子入力シート'!U10&lt;&gt;"",VLOOKUP('個人男子入力シート'!$Z$1,'学校番号'!$A$1:$C$32,3),"")</f>
      </c>
      <c r="G35" s="31">
        <f>IF('個人男子入力シート'!W10&lt;&gt;"",'個人男子入力シート'!W10,"")</f>
      </c>
      <c r="H35" s="31">
        <f>IF('個人男子入力シート'!Z10&lt;&gt;"",'個人男子入力シート'!Z10,"")</f>
      </c>
    </row>
    <row r="36" spans="1:8" ht="13.5">
      <c r="A36" s="31">
        <v>4</v>
      </c>
      <c r="B36" s="31">
        <f>IF('個人男子入力シート'!U11&lt;&gt;"",VLOOKUP('個人男子入力シート'!$Z$1,'学校番号'!$A$1:$C$32,2)&amp;WIDECHAR(A36),"")</f>
      </c>
      <c r="C36" s="31">
        <f>IF('個人男子入力シート'!U11&lt;&gt;"",VLOOKUP('個人男子入力シート'!$Z$1,'学校番号'!$A$1:$C$32,1)*100+A36,"")</f>
      </c>
      <c r="D36" s="31">
        <f>IF('個人男子入力シート'!U11&lt;&gt;"",'個人男子入力シート'!U11,"")</f>
      </c>
      <c r="E36" s="31">
        <f>IF('個人男子入力シート'!X11&lt;&gt;"",'個人男子入力シート'!X11,"")</f>
      </c>
      <c r="F36" s="31">
        <f>IF('個人男子入力シート'!U11&lt;&gt;"",VLOOKUP('個人男子入力シート'!$Z$1,'学校番号'!$A$1:$C$32,3),"")</f>
      </c>
      <c r="G36" s="31">
        <f>IF('個人男子入力シート'!W11&lt;&gt;"",'個人男子入力シート'!W11,"")</f>
      </c>
      <c r="H36" s="31">
        <f>IF('個人男子入力シート'!Z11&lt;&gt;"",'個人男子入力シート'!Z11,"")</f>
      </c>
    </row>
    <row r="37" spans="1:8" ht="13.5">
      <c r="A37" s="31">
        <v>5</v>
      </c>
      <c r="B37" s="31">
        <f>IF('個人男子入力シート'!U12&lt;&gt;"",VLOOKUP('個人男子入力シート'!$Z$1,'学校番号'!$A$1:$C$32,2)&amp;WIDECHAR(A37),"")</f>
      </c>
      <c r="C37" s="31">
        <f>IF('個人男子入力シート'!U12&lt;&gt;"",VLOOKUP('個人男子入力シート'!$Z$1,'学校番号'!$A$1:$C$32,1)*100+A37,"")</f>
      </c>
      <c r="D37" s="31">
        <f>IF('個人男子入力シート'!U12&lt;&gt;"",'個人男子入力シート'!U12,"")</f>
      </c>
      <c r="E37" s="31">
        <f>IF('個人男子入力シート'!X12&lt;&gt;"",'個人男子入力シート'!X12,"")</f>
      </c>
      <c r="F37" s="31">
        <f>IF('個人男子入力シート'!U12&lt;&gt;"",VLOOKUP('個人男子入力シート'!$Z$1,'学校番号'!$A$1:$C$32,3),"")</f>
      </c>
      <c r="G37" s="31">
        <f>IF('個人男子入力シート'!W12&lt;&gt;"",'個人男子入力シート'!W12,"")</f>
      </c>
      <c r="H37" s="31">
        <f>IF('個人男子入力シート'!Z12&lt;&gt;"",'個人男子入力シート'!Z12,"")</f>
      </c>
    </row>
    <row r="38" spans="1:8" ht="13.5">
      <c r="A38" s="31">
        <v>6</v>
      </c>
      <c r="B38" s="31">
        <f>IF('個人男子入力シート'!U13&lt;&gt;"",VLOOKUP('個人男子入力シート'!$Z$1,'学校番号'!$A$1:$C$32,2)&amp;WIDECHAR(A38),"")</f>
      </c>
      <c r="C38" s="31">
        <f>IF('個人男子入力シート'!U13&lt;&gt;"",VLOOKUP('個人男子入力シート'!$Z$1,'学校番号'!$A$1:$C$32,1)*100+A38,"")</f>
      </c>
      <c r="D38" s="31">
        <f>IF('個人男子入力シート'!U13&lt;&gt;"",'個人男子入力シート'!U13,"")</f>
      </c>
      <c r="E38" s="31">
        <f>IF('個人男子入力シート'!X13&lt;&gt;"",'個人男子入力シート'!X13,"")</f>
      </c>
      <c r="F38" s="31">
        <f>IF('個人男子入力シート'!U13&lt;&gt;"",VLOOKUP('個人男子入力シート'!$Z$1,'学校番号'!$A$1:$C$32,3),"")</f>
      </c>
      <c r="G38" s="31">
        <f>IF('個人男子入力シート'!W13&lt;&gt;"",'個人男子入力シート'!W13,"")</f>
      </c>
      <c r="H38" s="31">
        <f>IF('個人男子入力シート'!Z13&lt;&gt;"",'個人男子入力シート'!Z13,"")</f>
      </c>
    </row>
    <row r="39" spans="1:8" ht="13.5">
      <c r="A39" s="31">
        <v>7</v>
      </c>
      <c r="B39" s="31">
        <f>IF('個人男子入力シート'!U14&lt;&gt;"",VLOOKUP('個人男子入力シート'!$Z$1,'学校番号'!$A$1:$C$32,2)&amp;WIDECHAR(A39),"")</f>
      </c>
      <c r="C39" s="31">
        <f>IF('個人男子入力シート'!U14&lt;&gt;"",VLOOKUP('個人男子入力シート'!$Z$1,'学校番号'!$A$1:$C$32,1)*100+A39,"")</f>
      </c>
      <c r="D39" s="31">
        <f>IF('個人男子入力シート'!U14&lt;&gt;"",'個人男子入力シート'!U14,"")</f>
      </c>
      <c r="E39" s="31">
        <f>IF('個人男子入力シート'!X14&lt;&gt;"",'個人男子入力シート'!X14,"")</f>
      </c>
      <c r="F39" s="31">
        <f>IF('個人男子入力シート'!U14&lt;&gt;"",VLOOKUP('個人男子入力シート'!$Z$1,'学校番号'!$A$1:$C$32,3),"")</f>
      </c>
      <c r="G39" s="31">
        <f>IF('個人男子入力シート'!W14&lt;&gt;"",'個人男子入力シート'!W14,"")</f>
      </c>
      <c r="H39" s="31">
        <f>IF('個人男子入力シート'!Z14&lt;&gt;"",'個人男子入力シート'!Z14,"")</f>
      </c>
    </row>
    <row r="40" spans="1:8" ht="13.5">
      <c r="A40" s="31">
        <v>8</v>
      </c>
      <c r="B40" s="31">
        <f>IF('個人男子入力シート'!U15&lt;&gt;"",VLOOKUP('個人男子入力シート'!$Z$1,'学校番号'!$A$1:$C$32,2)&amp;WIDECHAR(A40),"")</f>
      </c>
      <c r="C40" s="31">
        <f>IF('個人男子入力シート'!U15&lt;&gt;"",VLOOKUP('個人男子入力シート'!$Z$1,'学校番号'!$A$1:$C$32,1)*100+A40,"")</f>
      </c>
      <c r="D40" s="31">
        <f>IF('個人男子入力シート'!U15&lt;&gt;"",'個人男子入力シート'!U15,"")</f>
      </c>
      <c r="E40" s="31">
        <f>IF('個人男子入力シート'!X15&lt;&gt;"",'個人男子入力シート'!X15,"")</f>
      </c>
      <c r="F40" s="31">
        <f>IF('個人男子入力シート'!U15&lt;&gt;"",VLOOKUP('個人男子入力シート'!$Z$1,'学校番号'!$A$1:$C$32,3),"")</f>
      </c>
      <c r="G40" s="31">
        <f>IF('個人男子入力シート'!W15&lt;&gt;"",'個人男子入力シート'!W15,"")</f>
      </c>
      <c r="H40" s="31">
        <f>IF('個人男子入力シート'!Z15&lt;&gt;"",'個人男子入力シート'!Z15,"")</f>
      </c>
    </row>
    <row r="41" spans="1:8" ht="13.5">
      <c r="A41" s="31">
        <v>9</v>
      </c>
      <c r="B41" s="31">
        <f>IF('個人男子入力シート'!U16&lt;&gt;"",VLOOKUP('個人男子入力シート'!$Z$1,'学校番号'!$A$1:$C$32,2)&amp;WIDECHAR(A41),"")</f>
      </c>
      <c r="C41" s="31">
        <f>IF('個人男子入力シート'!U16&lt;&gt;"",VLOOKUP('個人男子入力シート'!$Z$1,'学校番号'!$A$1:$C$32,1)*100+A41,"")</f>
      </c>
      <c r="D41" s="31">
        <f>IF('個人男子入力シート'!U16&lt;&gt;"",'個人男子入力シート'!U16,"")</f>
      </c>
      <c r="E41" s="31">
        <f>IF('個人男子入力シート'!X16&lt;&gt;"",'個人男子入力シート'!X16,"")</f>
      </c>
      <c r="F41" s="31">
        <f>IF('個人男子入力シート'!U16&lt;&gt;"",VLOOKUP('個人男子入力シート'!$Z$1,'学校番号'!$A$1:$C$32,3),"")</f>
      </c>
      <c r="G41" s="31">
        <f>IF('個人男子入力シート'!W16&lt;&gt;"",'個人男子入力シート'!W16,"")</f>
      </c>
      <c r="H41" s="31">
        <f>IF('個人男子入力シート'!Z16&lt;&gt;"",'個人男子入力シート'!Z16,"")</f>
      </c>
    </row>
    <row r="42" spans="1:8" ht="13.5">
      <c r="A42" s="31">
        <v>10</v>
      </c>
      <c r="B42" s="31">
        <f>IF('個人男子入力シート'!U17&lt;&gt;"",VLOOKUP('個人男子入力シート'!$Z$1,'学校番号'!$A$1:$C$32,2)&amp;WIDECHAR(A42),"")</f>
      </c>
      <c r="C42" s="31">
        <f>IF('個人男子入力シート'!U17&lt;&gt;"",VLOOKUP('個人男子入力シート'!$Z$1,'学校番号'!$A$1:$C$32,1)*100+A42,"")</f>
      </c>
      <c r="D42" s="31">
        <f>IF('個人男子入力シート'!U17&lt;&gt;"",'個人男子入力シート'!U17,"")</f>
      </c>
      <c r="E42" s="31">
        <f>IF('個人男子入力シート'!X17&lt;&gt;"",'個人男子入力シート'!X17,"")</f>
      </c>
      <c r="F42" s="31">
        <f>IF('個人男子入力シート'!U17&lt;&gt;"",VLOOKUP('個人男子入力シート'!$Z$1,'学校番号'!$A$1:$C$32,3),"")</f>
      </c>
      <c r="G42" s="31">
        <f>IF('個人男子入力シート'!W17&lt;&gt;"",'個人男子入力シート'!W17,"")</f>
      </c>
      <c r="H42" s="31">
        <f>IF('個人男子入力シート'!Z17&lt;&gt;"",'個人男子入力シート'!Z17,"")</f>
      </c>
    </row>
    <row r="43" spans="1:8" ht="13.5">
      <c r="A43" s="31">
        <v>11</v>
      </c>
      <c r="B43" s="31">
        <f>IF('個人男子入力シート'!U18&lt;&gt;"",VLOOKUP('個人男子入力シート'!$Z$1,'学校番号'!$A$1:$C$32,2)&amp;WIDECHAR(A43),"")</f>
      </c>
      <c r="C43" s="31">
        <f>IF('個人男子入力シート'!U18&lt;&gt;"",VLOOKUP('個人男子入力シート'!$Z$1,'学校番号'!$A$1:$C$32,1)*100+A43,"")</f>
      </c>
      <c r="D43" s="31">
        <f>IF('個人男子入力シート'!U18&lt;&gt;"",'個人男子入力シート'!U18,"")</f>
      </c>
      <c r="E43" s="31">
        <f>IF('個人男子入力シート'!X18&lt;&gt;"",'個人男子入力シート'!X18,"")</f>
      </c>
      <c r="F43" s="31">
        <f>IF('個人男子入力シート'!U18&lt;&gt;"",VLOOKUP('個人男子入力シート'!$Z$1,'学校番号'!$A$1:$C$32,3),"")</f>
      </c>
      <c r="G43" s="31">
        <f>IF('個人男子入力シート'!W18&lt;&gt;"",'個人男子入力シート'!W18,"")</f>
      </c>
      <c r="H43" s="31">
        <f>IF('個人男子入力シート'!Z18&lt;&gt;"",'個人男子入力シート'!Z18,"")</f>
      </c>
    </row>
    <row r="44" spans="1:8" ht="13.5">
      <c r="A44" s="31">
        <v>12</v>
      </c>
      <c r="B44" s="31">
        <f>IF('個人男子入力シート'!U19&lt;&gt;"",VLOOKUP('個人男子入力シート'!$Z$1,'学校番号'!$A$1:$C$32,2)&amp;WIDECHAR(A44),"")</f>
      </c>
      <c r="C44" s="31">
        <f>IF('個人男子入力シート'!U19&lt;&gt;"",VLOOKUP('個人男子入力シート'!$Z$1,'学校番号'!$A$1:$C$32,1)*100+A44,"")</f>
      </c>
      <c r="D44" s="31">
        <f>IF('個人男子入力シート'!U19&lt;&gt;"",'個人男子入力シート'!U19,"")</f>
      </c>
      <c r="E44" s="31">
        <f>IF('個人男子入力シート'!X19&lt;&gt;"",'個人男子入力シート'!X19,"")</f>
      </c>
      <c r="F44" s="31">
        <f>IF('個人男子入力シート'!U19&lt;&gt;"",VLOOKUP('個人男子入力シート'!$Z$1,'学校番号'!$A$1:$C$32,3),"")</f>
      </c>
      <c r="G44" s="31">
        <f>IF('個人男子入力シート'!W19&lt;&gt;"",'個人男子入力シート'!W19,"")</f>
      </c>
      <c r="H44" s="31">
        <f>IF('個人男子入力シート'!Z19&lt;&gt;"",'個人男子入力シート'!Z19,"")</f>
      </c>
    </row>
  </sheetData>
  <sheetProtection sheet="1"/>
  <printOptions/>
  <pageMargins left="0.787" right="0.787" top="0.984" bottom="0.984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31" bestFit="1" customWidth="1"/>
    <col min="2" max="2" width="9.00390625" style="31" customWidth="1"/>
    <col min="3" max="3" width="6.50390625" style="31" bestFit="1" customWidth="1"/>
    <col min="4" max="4" width="13.125" style="31" bestFit="1" customWidth="1"/>
    <col min="5" max="6" width="17.25390625" style="31" bestFit="1" customWidth="1"/>
    <col min="7" max="16384" width="9.00390625" style="31" customWidth="1"/>
  </cols>
  <sheetData>
    <row r="1" spans="1:7" ht="13.5">
      <c r="A1" s="35" t="s">
        <v>4</v>
      </c>
      <c r="B1" s="26" t="s">
        <v>63</v>
      </c>
      <c r="C1" s="34" t="s">
        <v>64</v>
      </c>
      <c r="D1" s="34" t="s">
        <v>70</v>
      </c>
      <c r="E1" s="26" t="s">
        <v>58</v>
      </c>
      <c r="F1" s="34" t="s">
        <v>67</v>
      </c>
      <c r="G1" s="32"/>
    </row>
    <row r="2" spans="1:6" ht="13.5">
      <c r="A2" s="31">
        <v>1</v>
      </c>
      <c r="B2" s="31">
        <f>IF('個人女子入力シート'!B8&lt;&gt;"",VLOOKUP('個人女子入力シート'!$Z$1,'学校番号'!$A$1:$C$32,2)&amp;WIDECHAR(A2),"")</f>
      </c>
      <c r="C2" s="31">
        <f>IF('個人女子入力シート'!B8&lt;&gt;"",VLOOKUP('個人女子入力シート'!$Z$1,'学校番号'!$A$1:$C$32,1)*100+A2,"")</f>
      </c>
      <c r="D2" s="31">
        <f>IF('個人女子入力シート'!B8&lt;&gt;"",'個人女子入力シート'!B8,"")</f>
      </c>
      <c r="E2" s="31">
        <f>IF('個人女子入力シート'!B8&lt;&gt;"",VLOOKUP('個人女子入力シート'!$Z$1,'学校番号'!$A$1:$C$32,3),"")</f>
      </c>
      <c r="F2" s="31">
        <f>IF('個人女子入力シート'!C8&lt;&gt;"",'個人女子入力シート'!C8,"")</f>
      </c>
    </row>
    <row r="3" spans="1:6" ht="13.5">
      <c r="A3" s="31">
        <v>2</v>
      </c>
      <c r="B3" s="31">
        <f>IF('個人女子入力シート'!B9&lt;&gt;"",VLOOKUP('個人女子入力シート'!$Z$1,'学校番号'!$A$1:$C$32,2)&amp;WIDECHAR(A3),"")</f>
      </c>
      <c r="C3" s="31">
        <f>IF('個人女子入力シート'!B9&lt;&gt;"",VLOOKUP('個人女子入力シート'!$Z$1,'学校番号'!$A$1:$C$32,1)*100+A3,"")</f>
      </c>
      <c r="D3" s="31">
        <f>IF('個人女子入力シート'!B9&lt;&gt;"",'個人女子入力シート'!B9,"")</f>
      </c>
      <c r="E3" s="31">
        <f>IF('個人女子入力シート'!B9&lt;&gt;"",VLOOKUP('個人女子入力シート'!$Z$1,'学校番号'!$A$1:$C$32,3),"")</f>
      </c>
      <c r="F3" s="31">
        <f>IF('個人女子入力シート'!C9&lt;&gt;"",'個人女子入力シート'!C9,"")</f>
      </c>
    </row>
    <row r="4" spans="1:6" ht="13.5">
      <c r="A4" s="31">
        <v>3</v>
      </c>
      <c r="B4" s="31">
        <f>IF('個人女子入力シート'!B10&lt;&gt;"",VLOOKUP('個人女子入力シート'!$Z$1,'学校番号'!$A$1:$C$32,2)&amp;WIDECHAR(A4),"")</f>
      </c>
      <c r="C4" s="31">
        <f>IF('個人女子入力シート'!B10&lt;&gt;"",VLOOKUP('個人女子入力シート'!$Z$1,'学校番号'!$A$1:$C$32,1)*100+A4,"")</f>
      </c>
      <c r="D4" s="31">
        <f>IF('個人女子入力シート'!B10&lt;&gt;"",'個人女子入力シート'!B10,"")</f>
      </c>
      <c r="E4" s="31">
        <f>IF('個人女子入力シート'!B10&lt;&gt;"",VLOOKUP('個人女子入力シート'!$Z$1,'学校番号'!$A$1:$C$32,3),"")</f>
      </c>
      <c r="F4" s="31">
        <f>IF('個人女子入力シート'!C10&lt;&gt;"",'個人女子入力シート'!C10,"")</f>
      </c>
    </row>
    <row r="5" spans="1:6" ht="13.5">
      <c r="A5" s="31">
        <v>4</v>
      </c>
      <c r="B5" s="31">
        <f>IF('個人女子入力シート'!B11&lt;&gt;"",VLOOKUP('個人女子入力シート'!$Z$1,'学校番号'!$A$1:$C$32,2)&amp;WIDECHAR(A5),"")</f>
      </c>
      <c r="C5" s="31">
        <f>IF('個人女子入力シート'!B11&lt;&gt;"",VLOOKUP('個人女子入力シート'!$Z$1,'学校番号'!$A$1:$C$32,1)*100+A5,"")</f>
      </c>
      <c r="D5" s="31">
        <f>IF('個人女子入力シート'!B11&lt;&gt;"",'個人女子入力シート'!B11,"")</f>
      </c>
      <c r="E5" s="31">
        <f>IF('個人女子入力シート'!B11&lt;&gt;"",VLOOKUP('個人女子入力シート'!$Z$1,'学校番号'!$A$1:$C$32,3),"")</f>
      </c>
      <c r="F5" s="31">
        <f>IF('個人女子入力シート'!C11&lt;&gt;"",'個人女子入力シート'!C11,"")</f>
      </c>
    </row>
    <row r="6" spans="1:6" ht="13.5">
      <c r="A6" s="31">
        <v>5</v>
      </c>
      <c r="B6" s="31">
        <f>IF('個人女子入力シート'!B12&lt;&gt;"",VLOOKUP('個人女子入力シート'!$Z$1,'学校番号'!$A$1:$C$32,2)&amp;WIDECHAR(A6),"")</f>
      </c>
      <c r="C6" s="31">
        <f>IF('個人女子入力シート'!B12&lt;&gt;"",VLOOKUP('個人女子入力シート'!$Z$1,'学校番号'!$A$1:$C$32,1)*100+A6,"")</f>
      </c>
      <c r="D6" s="31">
        <f>IF('個人女子入力シート'!B12&lt;&gt;"",'個人女子入力シート'!B12,"")</f>
      </c>
      <c r="E6" s="31">
        <f>IF('個人女子入力シート'!B12&lt;&gt;"",VLOOKUP('個人女子入力シート'!$Z$1,'学校番号'!$A$1:$C$32,3),"")</f>
      </c>
      <c r="F6" s="31">
        <f>IF('個人女子入力シート'!C12&lt;&gt;"",'個人女子入力シート'!C12,"")</f>
      </c>
    </row>
    <row r="7" spans="1:6" ht="13.5">
      <c r="A7" s="31">
        <v>6</v>
      </c>
      <c r="B7" s="31">
        <f>IF('個人女子入力シート'!B13&lt;&gt;"",VLOOKUP('個人女子入力シート'!$Z$1,'学校番号'!$A$1:$C$32,2)&amp;WIDECHAR(A7),"")</f>
      </c>
      <c r="C7" s="31">
        <f>IF('個人女子入力シート'!B13&lt;&gt;"",VLOOKUP('個人女子入力シート'!$Z$1,'学校番号'!$A$1:$C$32,1)*100+A7,"")</f>
      </c>
      <c r="D7" s="31">
        <f>IF('個人女子入力シート'!B13&lt;&gt;"",'個人女子入力シート'!B13,"")</f>
      </c>
      <c r="E7" s="31">
        <f>IF('個人女子入力シート'!B13&lt;&gt;"",VLOOKUP('個人女子入力シート'!$Z$1,'学校番号'!$A$1:$C$32,3),"")</f>
      </c>
      <c r="F7" s="31">
        <f>IF('個人女子入力シート'!C13&lt;&gt;"",'個人女子入力シート'!C13,"")</f>
      </c>
    </row>
    <row r="8" spans="1:6" ht="13.5">
      <c r="A8" s="31">
        <v>7</v>
      </c>
      <c r="B8" s="31">
        <f>IF('個人女子入力シート'!B14&lt;&gt;"",VLOOKUP('個人女子入力シート'!$Z$1,'学校番号'!$A$1:$C$32,2)&amp;WIDECHAR(A8),"")</f>
      </c>
      <c r="C8" s="31">
        <f>IF('個人女子入力シート'!B14&lt;&gt;"",VLOOKUP('個人女子入力シート'!$Z$1,'学校番号'!$A$1:$C$32,1)*100+A8,"")</f>
      </c>
      <c r="D8" s="31">
        <f>IF('個人女子入力シート'!B14&lt;&gt;"",'個人女子入力シート'!B14,"")</f>
      </c>
      <c r="E8" s="31">
        <f>IF('個人女子入力シート'!B14&lt;&gt;"",VLOOKUP('個人女子入力シート'!$Z$1,'学校番号'!$A$1:$C$32,3),"")</f>
      </c>
      <c r="F8" s="31">
        <f>IF('個人女子入力シート'!C14&lt;&gt;"",'個人女子入力シート'!C14,"")</f>
      </c>
    </row>
    <row r="9" spans="1:6" ht="13.5">
      <c r="A9" s="31">
        <v>8</v>
      </c>
      <c r="B9" s="31">
        <f>IF('個人女子入力シート'!B15&lt;&gt;"",VLOOKUP('個人女子入力シート'!$Z$1,'学校番号'!$A$1:$C$32,2)&amp;WIDECHAR(A9),"")</f>
      </c>
      <c r="C9" s="31">
        <f>IF('個人女子入力シート'!B15&lt;&gt;"",VLOOKUP('個人女子入力シート'!$Z$1,'学校番号'!$A$1:$C$32,1)*100+A9,"")</f>
      </c>
      <c r="D9" s="31">
        <f>IF('個人女子入力シート'!B15&lt;&gt;"",'個人女子入力シート'!B15,"")</f>
      </c>
      <c r="E9" s="31">
        <f>IF('個人女子入力シート'!B15&lt;&gt;"",VLOOKUP('個人女子入力シート'!$Z$1,'学校番号'!$A$1:$C$32,3),"")</f>
      </c>
      <c r="F9" s="31">
        <f>IF('個人女子入力シート'!C15&lt;&gt;"",'個人女子入力シート'!C15,"")</f>
      </c>
    </row>
    <row r="10" spans="1:6" ht="13.5">
      <c r="A10" s="35" t="s">
        <v>68</v>
      </c>
      <c r="B10" s="26" t="s">
        <v>63</v>
      </c>
      <c r="C10" s="34" t="s">
        <v>64</v>
      </c>
      <c r="D10" s="34" t="s">
        <v>70</v>
      </c>
      <c r="E10" s="26" t="s">
        <v>58</v>
      </c>
      <c r="F10" s="34" t="s">
        <v>67</v>
      </c>
    </row>
    <row r="11" spans="1:6" ht="13.5">
      <c r="A11" s="31">
        <v>1</v>
      </c>
      <c r="B11" s="31">
        <f>IF('個人女子入力シート'!G8&lt;&gt;"",VLOOKUP('個人女子入力シート'!$Z$1,'学校番号'!$A$1:$C$32,2)&amp;WIDECHAR(A11),"")</f>
      </c>
      <c r="C11" s="31">
        <f>IF('個人女子入力シート'!G8&lt;&gt;"",VLOOKUP('個人女子入力シート'!$Z$1,'学校番号'!$A$1:$C$32,1)*100+A11,"")</f>
      </c>
      <c r="D11" s="31">
        <f>IF('個人女子入力シート'!G8&lt;&gt;"",'個人女子入力シート'!G8,"")</f>
      </c>
      <c r="E11" s="31">
        <f>IF('個人女子入力シート'!G8&lt;&gt;"",VLOOKUP('個人女子入力シート'!$Z$1,'学校番号'!$A$1:$C$32,3),"")</f>
      </c>
      <c r="F11" s="31">
        <f>IF('個人女子入力シート'!H8&lt;&gt;"",'個人女子入力シート'!H8,"")</f>
      </c>
    </row>
    <row r="12" spans="1:6" ht="13.5">
      <c r="A12" s="31">
        <v>2</v>
      </c>
      <c r="B12" s="31">
        <f>IF('個人女子入力シート'!G9&lt;&gt;"",VLOOKUP('個人女子入力シート'!$Z$1,'学校番号'!$A$1:$C$32,2)&amp;WIDECHAR(A12),"")</f>
      </c>
      <c r="C12" s="31">
        <f>IF('個人女子入力シート'!G9&lt;&gt;"",VLOOKUP('個人女子入力シート'!$Z$1,'学校番号'!$A$1:$C$32,1)*100+A12,"")</f>
      </c>
      <c r="D12" s="31">
        <f>IF('個人女子入力シート'!G9&lt;&gt;"",'個人女子入力シート'!G9,"")</f>
      </c>
      <c r="E12" s="31">
        <f>IF('個人女子入力シート'!G9&lt;&gt;"",VLOOKUP('個人女子入力シート'!$Z$1,'学校番号'!$A$1:$C$32,3),"")</f>
      </c>
      <c r="F12" s="31">
        <f>IF('個人女子入力シート'!H9&lt;&gt;"",'個人女子入力シート'!H9,"")</f>
      </c>
    </row>
    <row r="13" spans="1:6" ht="13.5">
      <c r="A13" s="31">
        <v>3</v>
      </c>
      <c r="B13" s="31">
        <f>IF('個人女子入力シート'!G10&lt;&gt;"",VLOOKUP('個人女子入力シート'!$Z$1,'学校番号'!$A$1:$C$32,2)&amp;WIDECHAR(A13),"")</f>
      </c>
      <c r="C13" s="31">
        <f>IF('個人女子入力シート'!G10&lt;&gt;"",VLOOKUP('個人女子入力シート'!$Z$1,'学校番号'!$A$1:$C$32,1)*100+A13,"")</f>
      </c>
      <c r="D13" s="31">
        <f>IF('個人女子入力シート'!G10&lt;&gt;"",'個人女子入力シート'!G10,"")</f>
      </c>
      <c r="E13" s="31">
        <f>IF('個人女子入力シート'!G10&lt;&gt;"",VLOOKUP('個人女子入力シート'!$Z$1,'学校番号'!$A$1:$C$32,3),"")</f>
      </c>
      <c r="F13" s="31">
        <f>IF('個人女子入力シート'!H10&lt;&gt;"",'個人女子入力シート'!H10,"")</f>
      </c>
    </row>
    <row r="14" spans="1:6" ht="13.5">
      <c r="A14" s="31">
        <v>4</v>
      </c>
      <c r="B14" s="31">
        <f>IF('個人女子入力シート'!G11&lt;&gt;"",VLOOKUP('個人女子入力シート'!$Z$1,'学校番号'!$A$1:$C$32,2)&amp;WIDECHAR(A14),"")</f>
      </c>
      <c r="C14" s="31">
        <f>IF('個人女子入力シート'!G11&lt;&gt;"",VLOOKUP('個人女子入力シート'!$Z$1,'学校番号'!$A$1:$C$32,1)*100+A14,"")</f>
      </c>
      <c r="D14" s="31">
        <f>IF('個人女子入力シート'!G11&lt;&gt;"",'個人女子入力シート'!G11,"")</f>
      </c>
      <c r="E14" s="31">
        <f>IF('個人女子入力シート'!G11&lt;&gt;"",VLOOKUP('個人女子入力シート'!$Z$1,'学校番号'!$A$1:$C$32,3),"")</f>
      </c>
      <c r="F14" s="31">
        <f>IF('個人女子入力シート'!H11&lt;&gt;"",'個人女子入力シート'!H11,"")</f>
      </c>
    </row>
    <row r="15" spans="1:6" ht="13.5">
      <c r="A15" s="31">
        <v>5</v>
      </c>
      <c r="B15" s="31">
        <f>IF('個人女子入力シート'!G12&lt;&gt;"",VLOOKUP('個人女子入力シート'!$Z$1,'学校番号'!$A$1:$C$32,2)&amp;WIDECHAR(A15),"")</f>
      </c>
      <c r="C15" s="31">
        <f>IF('個人女子入力シート'!G12&lt;&gt;"",VLOOKUP('個人女子入力シート'!$Z$1,'学校番号'!$A$1:$C$32,1)*100+A15,"")</f>
      </c>
      <c r="D15" s="31">
        <f>IF('個人女子入力シート'!G12&lt;&gt;"",'個人女子入力シート'!G12,"")</f>
      </c>
      <c r="E15" s="31">
        <f>IF('個人女子入力シート'!G12&lt;&gt;"",VLOOKUP('個人女子入力シート'!$Z$1,'学校番号'!$A$1:$C$32,3),"")</f>
      </c>
      <c r="F15" s="31">
        <f>IF('個人女子入力シート'!H12&lt;&gt;"",'個人女子入力シート'!H12,"")</f>
      </c>
    </row>
    <row r="16" spans="1:6" ht="13.5">
      <c r="A16" s="31">
        <v>6</v>
      </c>
      <c r="B16" s="31">
        <f>IF('個人女子入力シート'!G13&lt;&gt;"",VLOOKUP('個人女子入力シート'!$Z$1,'学校番号'!$A$1:$C$32,2)&amp;WIDECHAR(A16),"")</f>
      </c>
      <c r="C16" s="31">
        <f>IF('個人女子入力シート'!G13&lt;&gt;"",VLOOKUP('個人女子入力シート'!$Z$1,'学校番号'!$A$1:$C$32,1)*100+A16,"")</f>
      </c>
      <c r="D16" s="31">
        <f>IF('個人女子入力シート'!G13&lt;&gt;"",'個人女子入力シート'!G13,"")</f>
      </c>
      <c r="E16" s="31">
        <f>IF('個人女子入力シート'!G13&lt;&gt;"",VLOOKUP('個人女子入力シート'!$Z$1,'学校番号'!$A$1:$C$32,3),"")</f>
      </c>
      <c r="F16" s="31">
        <f>IF('個人女子入力シート'!H13&lt;&gt;"",'個人女子入力シート'!H13,"")</f>
      </c>
    </row>
    <row r="17" spans="1:6" ht="13.5">
      <c r="A17" s="31">
        <v>7</v>
      </c>
      <c r="B17" s="31">
        <f>IF('個人女子入力シート'!G14&lt;&gt;"",VLOOKUP('個人女子入力シート'!$Z$1,'学校番号'!$A$1:$C$32,2)&amp;WIDECHAR(A17),"")</f>
      </c>
      <c r="C17" s="31">
        <f>IF('個人女子入力シート'!G14&lt;&gt;"",VLOOKUP('個人女子入力シート'!$Z$1,'学校番号'!$A$1:$C$32,1)*100+A17,"")</f>
      </c>
      <c r="D17" s="31">
        <f>IF('個人女子入力シート'!G14&lt;&gt;"",'個人女子入力シート'!G14,"")</f>
      </c>
      <c r="E17" s="31">
        <f>IF('個人女子入力シート'!G14&lt;&gt;"",VLOOKUP('個人女子入力シート'!$Z$1,'学校番号'!$A$1:$C$32,3),"")</f>
      </c>
      <c r="F17" s="31">
        <f>IF('個人女子入力シート'!H14&lt;&gt;"",'個人女子入力シート'!H14,"")</f>
      </c>
    </row>
    <row r="18" spans="1:6" ht="13.5">
      <c r="A18" s="31">
        <v>8</v>
      </c>
      <c r="B18" s="31">
        <f>IF('個人女子入力シート'!G15&lt;&gt;"",VLOOKUP('個人女子入力シート'!$Z$1,'学校番号'!$A$1:$C$32,2)&amp;WIDECHAR(A18),"")</f>
      </c>
      <c r="C18" s="31">
        <f>IF('個人女子入力シート'!G15&lt;&gt;"",VLOOKUP('個人女子入力シート'!$Z$1,'学校番号'!$A$1:$C$32,1)*100+A18,"")</f>
      </c>
      <c r="D18" s="31">
        <f>IF('個人女子入力シート'!G15&lt;&gt;"",'個人女子入力シート'!G15,"")</f>
      </c>
      <c r="E18" s="31">
        <f>IF('個人女子入力シート'!G15&lt;&gt;"",VLOOKUP('個人女子入力シート'!$Z$1,'学校番号'!$A$1:$C$32,3),"")</f>
      </c>
      <c r="F18" s="31">
        <f>IF('個人女子入力シート'!H15&lt;&gt;"",'個人女子入力シート'!H15,"")</f>
      </c>
    </row>
    <row r="19" spans="1:6" ht="13.5">
      <c r="A19" s="31">
        <v>9</v>
      </c>
      <c r="B19" s="31">
        <f>IF('個人女子入力シート'!G16&lt;&gt;"",VLOOKUP('個人女子入力シート'!$Z$1,'学校番号'!$A$1:$C$32,2)&amp;WIDECHAR(A19),"")</f>
      </c>
      <c r="C19" s="31">
        <f>IF('個人女子入力シート'!G16&lt;&gt;"",VLOOKUP('個人女子入力シート'!$Z$1,'学校番号'!$A$1:$C$32,1)*100+A19,"")</f>
      </c>
      <c r="D19" s="31">
        <f>IF('個人女子入力シート'!G16&lt;&gt;"",'個人女子入力シート'!G16,"")</f>
      </c>
      <c r="E19" s="31">
        <f>IF('個人女子入力シート'!G16&lt;&gt;"",VLOOKUP('個人女子入力シート'!$Z$1,'学校番号'!$A$1:$C$32,3),"")</f>
      </c>
      <c r="F19" s="31">
        <f>IF('個人女子入力シート'!H16&lt;&gt;"",'個人女子入力シート'!H16,"")</f>
      </c>
    </row>
    <row r="20" spans="1:6" ht="13.5">
      <c r="A20" s="31">
        <v>10</v>
      </c>
      <c r="B20" s="31">
        <f>IF('個人女子入力シート'!G17&lt;&gt;"",VLOOKUP('個人女子入力シート'!$Z$1,'学校番号'!$A$1:$C$32,2)&amp;WIDECHAR(A20),"")</f>
      </c>
      <c r="C20" s="31">
        <f>IF('個人女子入力シート'!G17&lt;&gt;"",VLOOKUP('個人女子入力シート'!$Z$1,'学校番号'!$A$1:$C$32,1)*100+A20,"")</f>
      </c>
      <c r="D20" s="31">
        <f>IF('個人女子入力シート'!G17&lt;&gt;"",'個人女子入力シート'!G17,"")</f>
      </c>
      <c r="E20" s="31">
        <f>IF('個人女子入力シート'!G17&lt;&gt;"",VLOOKUP('個人女子入力シート'!$Z$1,'学校番号'!$A$1:$C$32,3),"")</f>
      </c>
      <c r="F20" s="31">
        <f>IF('個人女子入力シート'!H17&lt;&gt;"",'個人女子入力シート'!H17,"")</f>
      </c>
    </row>
    <row r="21" spans="1:6" ht="13.5">
      <c r="A21" s="31">
        <v>11</v>
      </c>
      <c r="B21" s="31">
        <f>IF('個人女子入力シート'!G18&lt;&gt;"",VLOOKUP('個人女子入力シート'!$Z$1,'学校番号'!$A$1:$C$32,2)&amp;WIDECHAR(A21),"")</f>
      </c>
      <c r="C21" s="31">
        <f>IF('個人女子入力シート'!G18&lt;&gt;"",VLOOKUP('個人女子入力シート'!$Z$1,'学校番号'!$A$1:$C$32,1)*100+A21,"")</f>
      </c>
      <c r="D21" s="31">
        <f>IF('個人女子入力シート'!G18&lt;&gt;"",'個人女子入力シート'!G18,"")</f>
      </c>
      <c r="E21" s="31">
        <f>IF('個人女子入力シート'!G18&lt;&gt;"",VLOOKUP('個人女子入力シート'!$Z$1,'学校番号'!$A$1:$C$32,3),"")</f>
      </c>
      <c r="F21" s="31">
        <f>IF('個人女子入力シート'!H18&lt;&gt;"",'個人女子入力シート'!H18,"")</f>
      </c>
    </row>
    <row r="22" spans="1:6" ht="13.5">
      <c r="A22" s="31">
        <v>12</v>
      </c>
      <c r="B22" s="31">
        <f>IF('個人女子入力シート'!G19&lt;&gt;"",VLOOKUP('個人女子入力シート'!$Z$1,'学校番号'!$A$1:$C$32,2)&amp;WIDECHAR(A22),"")</f>
      </c>
      <c r="C22" s="31">
        <f>IF('個人女子入力シート'!G19&lt;&gt;"",VLOOKUP('個人女子入力シート'!$Z$1,'学校番号'!$A$1:$C$32,1)*100+A22,"")</f>
      </c>
      <c r="D22" s="31">
        <f>IF('個人女子入力シート'!G19&lt;&gt;"",'個人女子入力シート'!G19,"")</f>
      </c>
      <c r="E22" s="31">
        <f>IF('個人女子入力シート'!G19&lt;&gt;"",VLOOKUP('個人女子入力シート'!$Z$1,'学校番号'!$A$1:$C$32,3),"")</f>
      </c>
      <c r="F22" s="31">
        <f>IF('個人女子入力シート'!H19&lt;&gt;"",'個人女子入力シート'!H19,"")</f>
      </c>
    </row>
    <row r="23" spans="1:8" ht="13.5">
      <c r="A23" s="33" t="s">
        <v>69</v>
      </c>
      <c r="B23" s="26" t="s">
        <v>63</v>
      </c>
      <c r="C23" s="34" t="s">
        <v>64</v>
      </c>
      <c r="D23" s="34" t="s">
        <v>65</v>
      </c>
      <c r="E23" s="34" t="s">
        <v>66</v>
      </c>
      <c r="F23" s="26" t="s">
        <v>58</v>
      </c>
      <c r="G23" s="34" t="s">
        <v>71</v>
      </c>
      <c r="H23" s="34" t="s">
        <v>72</v>
      </c>
    </row>
    <row r="24" spans="1:8" ht="13.5">
      <c r="A24" s="31">
        <v>1</v>
      </c>
      <c r="B24" s="31">
        <f>IF('個人女子入力シート'!L8&lt;&gt;"",VLOOKUP('個人女子入力シート'!$Z$1,'学校番号'!$A$1:$C$32,2)&amp;WIDECHAR(A24),"")</f>
      </c>
      <c r="C24" s="31">
        <f>IF('個人女子入力シート'!L8&lt;&gt;"",VLOOKUP('個人女子入力シート'!$Z$1,'学校番号'!$A$1:$C$32,1)*100+A24,"")</f>
      </c>
      <c r="D24" s="31">
        <f>IF('個人女子入力シート'!L8&lt;&gt;"",'個人女子入力シート'!L8,"")</f>
      </c>
      <c r="E24" s="31">
        <f>IF('個人女子入力シート'!N8&lt;&gt;"",'個人女子入力シート'!N8,"")</f>
      </c>
      <c r="F24" s="31">
        <f>IF('個人女子入力シート'!L8&lt;&gt;"",VLOOKUP('個人女子入力シート'!$Z$1,'学校番号'!$A$1:$C$32,3),"")</f>
      </c>
      <c r="G24" s="31">
        <f>IF('個人女子入力シート'!M8&lt;&gt;"",'個人女子入力シート'!M8,"")</f>
      </c>
      <c r="H24" s="31">
        <f>IF('個人女子入力シート'!Q8&lt;&gt;"",'個人女子入力シート'!Q8,"")</f>
      </c>
    </row>
    <row r="25" spans="1:8" ht="13.5">
      <c r="A25" s="31">
        <v>2</v>
      </c>
      <c r="B25" s="31">
        <f>IF('個人女子入力シート'!L9&lt;&gt;"",VLOOKUP('個人女子入力シート'!$Z$1,'学校番号'!$A$1:$C$32,2)&amp;WIDECHAR(A25),"")</f>
      </c>
      <c r="C25" s="31">
        <f>IF('個人女子入力シート'!L9&lt;&gt;"",VLOOKUP('個人女子入力シート'!$Z$1,'学校番号'!$A$1:$C$32,1)*100+A25,"")</f>
      </c>
      <c r="D25" s="31">
        <f>IF('個人女子入力シート'!L9&lt;&gt;"",'個人女子入力シート'!L9,"")</f>
      </c>
      <c r="E25" s="31">
        <f>IF('個人女子入力シート'!N9&lt;&gt;"",'個人女子入力シート'!N9,"")</f>
      </c>
      <c r="F25" s="31">
        <f>IF('個人女子入力シート'!L9&lt;&gt;"",VLOOKUP('個人女子入力シート'!$Z$1,'学校番号'!$A$1:$C$32,3),"")</f>
      </c>
      <c r="G25" s="31">
        <f>IF('個人女子入力シート'!M9&lt;&gt;"",'個人女子入力シート'!M9,"")</f>
      </c>
      <c r="H25" s="31">
        <f>IF('個人女子入力シート'!Q9&lt;&gt;"",'個人女子入力シート'!Q9,"")</f>
      </c>
    </row>
    <row r="26" spans="1:8" ht="13.5">
      <c r="A26" s="31">
        <v>3</v>
      </c>
      <c r="B26" s="31">
        <f>IF('個人女子入力シート'!L10&lt;&gt;"",VLOOKUP('個人女子入力シート'!$Z$1,'学校番号'!$A$1:$C$32,2)&amp;WIDECHAR(A26),"")</f>
      </c>
      <c r="C26" s="31">
        <f>IF('個人女子入力シート'!L10&lt;&gt;"",VLOOKUP('個人女子入力シート'!$Z$1,'学校番号'!$A$1:$C$32,1)*100+A26,"")</f>
      </c>
      <c r="D26" s="31">
        <f>IF('個人女子入力シート'!L10&lt;&gt;"",'個人女子入力シート'!L10,"")</f>
      </c>
      <c r="E26" s="31">
        <f>IF('個人女子入力シート'!N10&lt;&gt;"",'個人女子入力シート'!N10,"")</f>
      </c>
      <c r="F26" s="31">
        <f>IF('個人女子入力シート'!L10&lt;&gt;"",VLOOKUP('個人女子入力シート'!$Z$1,'学校番号'!$A$1:$C$32,3),"")</f>
      </c>
      <c r="G26" s="31">
        <f>IF('個人女子入力シート'!M10&lt;&gt;"",'個人女子入力シート'!M10,"")</f>
      </c>
      <c r="H26" s="31">
        <f>IF('個人女子入力シート'!Q10&lt;&gt;"",'個人女子入力シート'!Q10,"")</f>
      </c>
    </row>
    <row r="27" spans="1:8" ht="13.5">
      <c r="A27" s="31">
        <v>4</v>
      </c>
      <c r="B27" s="31">
        <f>IF('個人女子入力シート'!L11&lt;&gt;"",VLOOKUP('個人女子入力シート'!$Z$1,'学校番号'!$A$1:$C$32,2)&amp;WIDECHAR(A27),"")</f>
      </c>
      <c r="C27" s="31">
        <f>IF('個人女子入力シート'!L11&lt;&gt;"",VLOOKUP('個人女子入力シート'!$Z$1,'学校番号'!$A$1:$C$32,1)*100+A27,"")</f>
      </c>
      <c r="D27" s="31">
        <f>IF('個人女子入力シート'!L11&lt;&gt;"",'個人女子入力シート'!L11,"")</f>
      </c>
      <c r="E27" s="31">
        <f>IF('個人女子入力シート'!N11&lt;&gt;"",'個人女子入力シート'!N11,"")</f>
      </c>
      <c r="F27" s="31">
        <f>IF('個人女子入力シート'!L11&lt;&gt;"",VLOOKUP('個人女子入力シート'!$Z$1,'学校番号'!$A$1:$C$32,3),"")</f>
      </c>
      <c r="G27" s="31">
        <f>IF('個人女子入力シート'!M11&lt;&gt;"",'個人女子入力シート'!M11,"")</f>
      </c>
      <c r="H27" s="31">
        <f>IF('個人女子入力シート'!Q11&lt;&gt;"",'個人女子入力シート'!Q11,"")</f>
      </c>
    </row>
    <row r="28" spans="1:8" ht="13.5">
      <c r="A28" s="31">
        <v>5</v>
      </c>
      <c r="B28" s="31">
        <f>IF('個人女子入力シート'!L12&lt;&gt;"",VLOOKUP('個人女子入力シート'!$Z$1,'学校番号'!$A$1:$C$32,2)&amp;WIDECHAR(A28),"")</f>
      </c>
      <c r="C28" s="31">
        <f>IF('個人女子入力シート'!L12&lt;&gt;"",VLOOKUP('個人女子入力シート'!$Z$1,'学校番号'!$A$1:$C$32,1)*100+A28,"")</f>
      </c>
      <c r="D28" s="31">
        <f>IF('個人女子入力シート'!L12&lt;&gt;"",'個人女子入力シート'!L12,"")</f>
      </c>
      <c r="E28" s="31">
        <f>IF('個人女子入力シート'!N12&lt;&gt;"",'個人女子入力シート'!N12,"")</f>
      </c>
      <c r="F28" s="31">
        <f>IF('個人女子入力シート'!L12&lt;&gt;"",VLOOKUP('個人女子入力シート'!$Z$1,'学校番号'!$A$1:$C$32,3),"")</f>
      </c>
      <c r="G28" s="31">
        <f>IF('個人女子入力シート'!M12&lt;&gt;"",'個人女子入力シート'!M12,"")</f>
      </c>
      <c r="H28" s="31">
        <f>IF('個人女子入力シート'!Q12&lt;&gt;"",'個人女子入力シート'!Q12,"")</f>
      </c>
    </row>
    <row r="29" spans="1:8" ht="13.5">
      <c r="A29" s="31">
        <v>6</v>
      </c>
      <c r="B29" s="31">
        <f>IF('個人女子入力シート'!L13&lt;&gt;"",VLOOKUP('個人女子入力シート'!$Z$1,'学校番号'!$A$1:$C$32,2)&amp;WIDECHAR(A29),"")</f>
      </c>
      <c r="C29" s="31">
        <f>IF('個人女子入力シート'!L13&lt;&gt;"",VLOOKUP('個人女子入力シート'!$Z$1,'学校番号'!$A$1:$C$32,1)*100+A29,"")</f>
      </c>
      <c r="D29" s="31">
        <f>IF('個人女子入力シート'!L13&lt;&gt;"",'個人女子入力シート'!L13,"")</f>
      </c>
      <c r="E29" s="31">
        <f>IF('個人女子入力シート'!N13&lt;&gt;"",'個人女子入力シート'!N13,"")</f>
      </c>
      <c r="F29" s="31">
        <f>IF('個人女子入力シート'!L13&lt;&gt;"",VLOOKUP('個人女子入力シート'!$Z$1,'学校番号'!$A$1:$C$32,3),"")</f>
      </c>
      <c r="G29" s="31">
        <f>IF('個人女子入力シート'!M13&lt;&gt;"",'個人女子入力シート'!M13,"")</f>
      </c>
      <c r="H29" s="31">
        <f>IF('個人女子入力シート'!Q13&lt;&gt;"",'個人女子入力シート'!Q13,"")</f>
      </c>
    </row>
    <row r="30" spans="1:8" ht="13.5">
      <c r="A30" s="31">
        <v>7</v>
      </c>
      <c r="B30" s="31">
        <f>IF('個人女子入力シート'!L14&lt;&gt;"",VLOOKUP('個人女子入力シート'!$Z$1,'学校番号'!$A$1:$C$32,2)&amp;WIDECHAR(A30),"")</f>
      </c>
      <c r="C30" s="31">
        <f>IF('個人女子入力シート'!L14&lt;&gt;"",VLOOKUP('個人女子入力シート'!$Z$1,'学校番号'!$A$1:$C$32,1)*100+A30,"")</f>
      </c>
      <c r="D30" s="31">
        <f>IF('個人女子入力シート'!L14&lt;&gt;"",'個人女子入力シート'!L14,"")</f>
      </c>
      <c r="E30" s="31">
        <f>IF('個人女子入力シート'!N14&lt;&gt;"",'個人女子入力シート'!N14,"")</f>
      </c>
      <c r="F30" s="31">
        <f>IF('個人女子入力シート'!L14&lt;&gt;"",VLOOKUP('個人女子入力シート'!$Z$1,'学校番号'!$A$1:$C$32,3),"")</f>
      </c>
      <c r="G30" s="31">
        <f>IF('個人女子入力シート'!M14&lt;&gt;"",'個人女子入力シート'!M14,"")</f>
      </c>
      <c r="H30" s="31">
        <f>IF('個人女子入力シート'!Q14&lt;&gt;"",'個人女子入力シート'!Q14,"")</f>
      </c>
    </row>
    <row r="31" spans="1:8" ht="13.5">
      <c r="A31" s="31">
        <v>8</v>
      </c>
      <c r="B31" s="31">
        <f>IF('個人女子入力シート'!L15&lt;&gt;"",VLOOKUP('個人女子入力シート'!$Z$1,'学校番号'!$A$1:$C$32,2)&amp;WIDECHAR(A31),"")</f>
      </c>
      <c r="C31" s="31">
        <f>IF('個人女子入力シート'!L15&lt;&gt;"",VLOOKUP('個人女子入力シート'!$Z$1,'学校番号'!$A$1:$C$32,1)*100+A31,"")</f>
      </c>
      <c r="D31" s="31">
        <f>IF('個人女子入力シート'!L15&lt;&gt;"",'個人女子入力シート'!L15,"")</f>
      </c>
      <c r="E31" s="31">
        <f>IF('個人女子入力シート'!N15&lt;&gt;"",'個人女子入力シート'!N15,"")</f>
      </c>
      <c r="F31" s="31">
        <f>IF('個人女子入力シート'!L15&lt;&gt;"",VLOOKUP('個人女子入力シート'!$Z$1,'学校番号'!$A$1:$C$32,3),"")</f>
      </c>
      <c r="G31" s="31">
        <f>IF('個人女子入力シート'!M15&lt;&gt;"",'個人女子入力シート'!M15,"")</f>
      </c>
      <c r="H31" s="31">
        <f>IF('個人女子入力シート'!Q15&lt;&gt;"",'個人女子入力シート'!Q15,"")</f>
      </c>
    </row>
    <row r="32" spans="1:8" ht="13.5">
      <c r="A32" s="33" t="s">
        <v>3</v>
      </c>
      <c r="B32" s="26" t="s">
        <v>63</v>
      </c>
      <c r="C32" s="34" t="s">
        <v>64</v>
      </c>
      <c r="D32" s="34" t="s">
        <v>65</v>
      </c>
      <c r="E32" s="34" t="s">
        <v>66</v>
      </c>
      <c r="F32" s="26" t="s">
        <v>58</v>
      </c>
      <c r="G32" s="34" t="s">
        <v>71</v>
      </c>
      <c r="H32" s="34" t="s">
        <v>72</v>
      </c>
    </row>
    <row r="33" spans="1:8" ht="13.5">
      <c r="A33" s="31">
        <v>1</v>
      </c>
      <c r="B33" s="31">
        <f>IF('個人女子入力シート'!U8&lt;&gt;"",VLOOKUP('個人女子入力シート'!$Z$1,'学校番号'!$A$1:$C$32,2)&amp;WIDECHAR(A33),"")</f>
      </c>
      <c r="C33" s="31">
        <f>IF('個人女子入力シート'!U8&lt;&gt;"",VLOOKUP('個人女子入力シート'!$Z$1,'学校番号'!$A$1:$C$32,1)*100+A33,"")</f>
      </c>
      <c r="D33" s="31">
        <f>IF('個人女子入力シート'!U8&lt;&gt;"",'個人女子入力シート'!U8,"")</f>
      </c>
      <c r="E33" s="31">
        <f>IF('個人女子入力シート'!X8&lt;&gt;"",'個人女子入力シート'!X8,"")</f>
      </c>
      <c r="F33" s="31">
        <f>IF('個人女子入力シート'!U8&lt;&gt;"",VLOOKUP('個人女子入力シート'!$Z$1,'学校番号'!$A$1:$C$32,3),"")</f>
      </c>
      <c r="G33" s="31">
        <f>IF('個人女子入力シート'!W8&lt;&gt;"",'個人女子入力シート'!W8,"")</f>
      </c>
      <c r="H33" s="31">
        <f>IF('個人女子入力シート'!Z8&lt;&gt;"",'個人女子入力シート'!Z8,"")</f>
      </c>
    </row>
    <row r="34" spans="1:8" ht="13.5">
      <c r="A34" s="31">
        <v>2</v>
      </c>
      <c r="B34" s="31">
        <f>IF('個人女子入力シート'!U9&lt;&gt;"",VLOOKUP('個人女子入力シート'!$Z$1,'学校番号'!$A$1:$C$32,2)&amp;WIDECHAR(A34),"")</f>
      </c>
      <c r="C34" s="31">
        <f>IF('個人女子入力シート'!U9&lt;&gt;"",VLOOKUP('個人女子入力シート'!$Z$1,'学校番号'!$A$1:$C$32,1)*100+A34,"")</f>
      </c>
      <c r="D34" s="31">
        <f>IF('個人女子入力シート'!U9&lt;&gt;"",'個人女子入力シート'!U9,"")</f>
      </c>
      <c r="E34" s="31">
        <f>IF('個人女子入力シート'!X9&lt;&gt;"",'個人女子入力シート'!X9,"")</f>
      </c>
      <c r="F34" s="31">
        <f>IF('個人女子入力シート'!U9&lt;&gt;"",VLOOKUP('個人女子入力シート'!$Z$1,'学校番号'!$A$1:$C$32,3),"")</f>
      </c>
      <c r="G34" s="31">
        <f>IF('個人女子入力シート'!W9&lt;&gt;"",'個人女子入力シート'!W9,"")</f>
      </c>
      <c r="H34" s="31">
        <f>IF('個人女子入力シート'!Z9&lt;&gt;"",'個人女子入力シート'!Z9,"")</f>
      </c>
    </row>
    <row r="35" spans="1:8" ht="13.5">
      <c r="A35" s="31">
        <v>3</v>
      </c>
      <c r="B35" s="31">
        <f>IF('個人女子入力シート'!U10&lt;&gt;"",VLOOKUP('個人女子入力シート'!$Z$1,'学校番号'!$A$1:$C$32,2)&amp;WIDECHAR(A35),"")</f>
      </c>
      <c r="C35" s="31">
        <f>IF('個人女子入力シート'!U10&lt;&gt;"",VLOOKUP('個人女子入力シート'!$Z$1,'学校番号'!$A$1:$C$32,1)*100+A35,"")</f>
      </c>
      <c r="D35" s="31">
        <f>IF('個人女子入力シート'!U10&lt;&gt;"",'個人女子入力シート'!U10,"")</f>
      </c>
      <c r="E35" s="31">
        <f>IF('個人女子入力シート'!X10&lt;&gt;"",'個人女子入力シート'!X10,"")</f>
      </c>
      <c r="F35" s="31">
        <f>IF('個人女子入力シート'!U10&lt;&gt;"",VLOOKUP('個人女子入力シート'!$Z$1,'学校番号'!$A$1:$C$32,3),"")</f>
      </c>
      <c r="G35" s="31">
        <f>IF('個人女子入力シート'!W10&lt;&gt;"",'個人女子入力シート'!W10,"")</f>
      </c>
      <c r="H35" s="31">
        <f>IF('個人女子入力シート'!Z10&lt;&gt;"",'個人女子入力シート'!Z10,"")</f>
      </c>
    </row>
    <row r="36" spans="1:8" ht="13.5">
      <c r="A36" s="31">
        <v>4</v>
      </c>
      <c r="B36" s="31">
        <f>IF('個人女子入力シート'!U11&lt;&gt;"",VLOOKUP('個人女子入力シート'!$Z$1,'学校番号'!$A$1:$C$32,2)&amp;WIDECHAR(A36),"")</f>
      </c>
      <c r="C36" s="31">
        <f>IF('個人女子入力シート'!U11&lt;&gt;"",VLOOKUP('個人女子入力シート'!$Z$1,'学校番号'!$A$1:$C$32,1)*100+A36,"")</f>
      </c>
      <c r="D36" s="31">
        <f>IF('個人女子入力シート'!U11&lt;&gt;"",'個人女子入力シート'!U11,"")</f>
      </c>
      <c r="E36" s="31">
        <f>IF('個人女子入力シート'!X11&lt;&gt;"",'個人女子入力シート'!X11,"")</f>
      </c>
      <c r="F36" s="31">
        <f>IF('個人女子入力シート'!U11&lt;&gt;"",VLOOKUP('個人女子入力シート'!$Z$1,'学校番号'!$A$1:$C$32,3),"")</f>
      </c>
      <c r="G36" s="31">
        <f>IF('個人女子入力シート'!W11&lt;&gt;"",'個人女子入力シート'!W11,"")</f>
      </c>
      <c r="H36" s="31">
        <f>IF('個人女子入力シート'!Z11&lt;&gt;"",'個人女子入力シート'!Z11,"")</f>
      </c>
    </row>
    <row r="37" spans="1:8" ht="13.5">
      <c r="A37" s="31">
        <v>5</v>
      </c>
      <c r="B37" s="31">
        <f>IF('個人女子入力シート'!U12&lt;&gt;"",VLOOKUP('個人女子入力シート'!$Z$1,'学校番号'!$A$1:$C$32,2)&amp;WIDECHAR(A37),"")</f>
      </c>
      <c r="C37" s="31">
        <f>IF('個人女子入力シート'!U12&lt;&gt;"",VLOOKUP('個人女子入力シート'!$Z$1,'学校番号'!$A$1:$C$32,1)*100+A37,"")</f>
      </c>
      <c r="D37" s="31">
        <f>IF('個人女子入力シート'!U12&lt;&gt;"",'個人女子入力シート'!U12,"")</f>
      </c>
      <c r="E37" s="31">
        <f>IF('個人女子入力シート'!X12&lt;&gt;"",'個人女子入力シート'!X12,"")</f>
      </c>
      <c r="F37" s="31">
        <f>IF('個人女子入力シート'!U12&lt;&gt;"",VLOOKUP('個人女子入力シート'!$Z$1,'学校番号'!$A$1:$C$32,3),"")</f>
      </c>
      <c r="G37" s="31">
        <f>IF('個人女子入力シート'!W12&lt;&gt;"",'個人女子入力シート'!W12,"")</f>
      </c>
      <c r="H37" s="31">
        <f>IF('個人女子入力シート'!Z12&lt;&gt;"",'個人女子入力シート'!Z12,"")</f>
      </c>
    </row>
    <row r="38" spans="1:8" ht="13.5">
      <c r="A38" s="31">
        <v>6</v>
      </c>
      <c r="B38" s="31">
        <f>IF('個人女子入力シート'!U13&lt;&gt;"",VLOOKUP('個人女子入力シート'!$Z$1,'学校番号'!$A$1:$C$32,2)&amp;WIDECHAR(A38),"")</f>
      </c>
      <c r="C38" s="31">
        <f>IF('個人女子入力シート'!U13&lt;&gt;"",VLOOKUP('個人女子入力シート'!$Z$1,'学校番号'!$A$1:$C$32,1)*100+A38,"")</f>
      </c>
      <c r="D38" s="31">
        <f>IF('個人女子入力シート'!U13&lt;&gt;"",'個人女子入力シート'!U13,"")</f>
      </c>
      <c r="E38" s="31">
        <f>IF('個人女子入力シート'!X13&lt;&gt;"",'個人女子入力シート'!X13,"")</f>
      </c>
      <c r="F38" s="31">
        <f>IF('個人女子入力シート'!U13&lt;&gt;"",VLOOKUP('個人女子入力シート'!$Z$1,'学校番号'!$A$1:$C$32,3),"")</f>
      </c>
      <c r="G38" s="31">
        <f>IF('個人女子入力シート'!W13&lt;&gt;"",'個人女子入力シート'!W13,"")</f>
      </c>
      <c r="H38" s="31">
        <f>IF('個人女子入力シート'!Z13&lt;&gt;"",'個人女子入力シート'!Z13,"")</f>
      </c>
    </row>
    <row r="39" spans="1:8" ht="13.5">
      <c r="A39" s="31">
        <v>7</v>
      </c>
      <c r="B39" s="31">
        <f>IF('個人女子入力シート'!U14&lt;&gt;"",VLOOKUP('個人女子入力シート'!$Z$1,'学校番号'!$A$1:$C$32,2)&amp;WIDECHAR(A39),"")</f>
      </c>
      <c r="C39" s="31">
        <f>IF('個人女子入力シート'!U14&lt;&gt;"",VLOOKUP('個人女子入力シート'!$Z$1,'学校番号'!$A$1:$C$32,1)*100+A39,"")</f>
      </c>
      <c r="D39" s="31">
        <f>IF('個人女子入力シート'!U14&lt;&gt;"",'個人女子入力シート'!U14,"")</f>
      </c>
      <c r="E39" s="31">
        <f>IF('個人女子入力シート'!X14&lt;&gt;"",'個人女子入力シート'!X14,"")</f>
      </c>
      <c r="F39" s="31">
        <f>IF('個人女子入力シート'!U14&lt;&gt;"",VLOOKUP('個人女子入力シート'!$Z$1,'学校番号'!$A$1:$C$32,3),"")</f>
      </c>
      <c r="G39" s="31">
        <f>IF('個人女子入力シート'!W14&lt;&gt;"",'個人女子入力シート'!W14,"")</f>
      </c>
      <c r="H39" s="31">
        <f>IF('個人女子入力シート'!Z14&lt;&gt;"",'個人女子入力シート'!Z14,"")</f>
      </c>
    </row>
    <row r="40" spans="1:8" ht="13.5">
      <c r="A40" s="31">
        <v>8</v>
      </c>
      <c r="B40" s="31">
        <f>IF('個人女子入力シート'!U15&lt;&gt;"",VLOOKUP('個人女子入力シート'!$Z$1,'学校番号'!$A$1:$C$32,2)&amp;WIDECHAR(A40),"")</f>
      </c>
      <c r="C40" s="31">
        <f>IF('個人女子入力シート'!U15&lt;&gt;"",VLOOKUP('個人女子入力シート'!$Z$1,'学校番号'!$A$1:$C$32,1)*100+A40,"")</f>
      </c>
      <c r="D40" s="31">
        <f>IF('個人女子入力シート'!U15&lt;&gt;"",'個人女子入力シート'!U15,"")</f>
      </c>
      <c r="E40" s="31">
        <f>IF('個人女子入力シート'!X15&lt;&gt;"",'個人女子入力シート'!X15,"")</f>
      </c>
      <c r="F40" s="31">
        <f>IF('個人女子入力シート'!U15&lt;&gt;"",VLOOKUP('個人女子入力シート'!$Z$1,'学校番号'!$A$1:$C$32,3),"")</f>
      </c>
      <c r="G40" s="31">
        <f>IF('個人女子入力シート'!W15&lt;&gt;"",'個人女子入力シート'!W15,"")</f>
      </c>
      <c r="H40" s="31">
        <f>IF('個人女子入力シート'!Z15&lt;&gt;"",'個人女子入力シート'!Z15,"")</f>
      </c>
    </row>
    <row r="41" spans="1:8" ht="13.5">
      <c r="A41" s="31">
        <v>9</v>
      </c>
      <c r="B41" s="31">
        <f>IF('個人女子入力シート'!U16&lt;&gt;"",VLOOKUP('個人女子入力シート'!$Z$1,'学校番号'!$A$1:$C$32,2)&amp;WIDECHAR(A41),"")</f>
      </c>
      <c r="C41" s="31">
        <f>IF('個人女子入力シート'!U16&lt;&gt;"",VLOOKUP('個人女子入力シート'!$Z$1,'学校番号'!$A$1:$C$32,1)*100+A41,"")</f>
      </c>
      <c r="D41" s="31">
        <f>IF('個人女子入力シート'!U16&lt;&gt;"",'個人女子入力シート'!U16,"")</f>
      </c>
      <c r="E41" s="31">
        <f>IF('個人女子入力シート'!X16&lt;&gt;"",'個人女子入力シート'!X16,"")</f>
      </c>
      <c r="F41" s="31">
        <f>IF('個人女子入力シート'!U16&lt;&gt;"",VLOOKUP('個人女子入力シート'!$Z$1,'学校番号'!$A$1:$C$32,3),"")</f>
      </c>
      <c r="G41" s="31">
        <f>IF('個人女子入力シート'!W16&lt;&gt;"",'個人女子入力シート'!W16,"")</f>
      </c>
      <c r="H41" s="31">
        <f>IF('個人女子入力シート'!Z16&lt;&gt;"",'個人女子入力シート'!Z16,"")</f>
      </c>
    </row>
    <row r="42" spans="1:8" ht="13.5">
      <c r="A42" s="31">
        <v>10</v>
      </c>
      <c r="B42" s="31">
        <f>IF('個人女子入力シート'!U17&lt;&gt;"",VLOOKUP('個人女子入力シート'!$Z$1,'学校番号'!$A$1:$C$32,2)&amp;WIDECHAR(A42),"")</f>
      </c>
      <c r="C42" s="31">
        <f>IF('個人女子入力シート'!U17&lt;&gt;"",VLOOKUP('個人女子入力シート'!$Z$1,'学校番号'!$A$1:$C$32,1)*100+A42,"")</f>
      </c>
      <c r="D42" s="31">
        <f>IF('個人女子入力シート'!U17&lt;&gt;"",'個人女子入力シート'!U17,"")</f>
      </c>
      <c r="E42" s="31">
        <f>IF('個人女子入力シート'!X17&lt;&gt;"",'個人女子入力シート'!X17,"")</f>
      </c>
      <c r="F42" s="31">
        <f>IF('個人女子入力シート'!U17&lt;&gt;"",VLOOKUP('個人女子入力シート'!$Z$1,'学校番号'!$A$1:$C$32,3),"")</f>
      </c>
      <c r="G42" s="31">
        <f>IF('個人女子入力シート'!W17&lt;&gt;"",'個人女子入力シート'!W17,"")</f>
      </c>
      <c r="H42" s="31">
        <f>IF('個人女子入力シート'!Z17&lt;&gt;"",'個人女子入力シート'!Z17,"")</f>
      </c>
    </row>
    <row r="43" spans="1:8" ht="13.5">
      <c r="A43" s="31">
        <v>11</v>
      </c>
      <c r="B43" s="31">
        <f>IF('個人女子入力シート'!U18&lt;&gt;"",VLOOKUP('個人女子入力シート'!$Z$1,'学校番号'!$A$1:$C$32,2)&amp;WIDECHAR(A43),"")</f>
      </c>
      <c r="C43" s="31">
        <f>IF('個人女子入力シート'!U18&lt;&gt;"",VLOOKUP('個人女子入力シート'!$Z$1,'学校番号'!$A$1:$C$32,1)*100+A43,"")</f>
      </c>
      <c r="D43" s="31">
        <f>IF('個人女子入力シート'!U18&lt;&gt;"",'個人女子入力シート'!U18,"")</f>
      </c>
      <c r="E43" s="31">
        <f>IF('個人女子入力シート'!X18&lt;&gt;"",'個人女子入力シート'!X18,"")</f>
      </c>
      <c r="F43" s="31">
        <f>IF('個人女子入力シート'!U18&lt;&gt;"",VLOOKUP('個人女子入力シート'!$Z$1,'学校番号'!$A$1:$C$32,3),"")</f>
      </c>
      <c r="G43" s="31">
        <f>IF('個人女子入力シート'!W18&lt;&gt;"",'個人女子入力シート'!W18,"")</f>
      </c>
      <c r="H43" s="31">
        <f>IF('個人女子入力シート'!Z18&lt;&gt;"",'個人女子入力シート'!Z18,"")</f>
      </c>
    </row>
    <row r="44" spans="1:8" ht="13.5">
      <c r="A44" s="31">
        <v>12</v>
      </c>
      <c r="B44" s="31">
        <f>IF('個人女子入力シート'!U19&lt;&gt;"",VLOOKUP('個人女子入力シート'!$Z$1,'学校番号'!$A$1:$C$32,2)&amp;WIDECHAR(A44),"")</f>
      </c>
      <c r="C44" s="31">
        <f>IF('個人女子入力シート'!U19&lt;&gt;"",VLOOKUP('個人女子入力シート'!$Z$1,'学校番号'!$A$1:$C$32,1)*100+A44,"")</f>
      </c>
      <c r="D44" s="31">
        <f>IF('個人女子入力シート'!U19&lt;&gt;"",'個人女子入力シート'!U19,"")</f>
      </c>
      <c r="E44" s="31">
        <f>IF('個人女子入力シート'!X19&lt;&gt;"",'個人女子入力シート'!X19,"")</f>
      </c>
      <c r="F44" s="31">
        <f>IF('個人女子入力シート'!U19&lt;&gt;"",VLOOKUP('個人女子入力シート'!$Z$1,'学校番号'!$A$1:$C$32,3),"")</f>
      </c>
      <c r="G44" s="31">
        <f>IF('個人女子入力シート'!W19&lt;&gt;"",'個人女子入力シート'!W19,"")</f>
      </c>
      <c r="H44" s="31">
        <f>IF('個人女子入力シート'!Z19&lt;&gt;"",'個人女子入力シート'!Z19,"")</f>
      </c>
    </row>
  </sheetData>
  <sheetProtection sheet="1"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31" customWidth="1"/>
    <col min="3" max="4" width="17.25390625" style="31" bestFit="1" customWidth="1"/>
    <col min="5" max="16384" width="9.00390625" style="31" customWidth="1"/>
  </cols>
  <sheetData>
    <row r="1" spans="1:6" ht="13.5">
      <c r="A1" s="31" t="s">
        <v>9</v>
      </c>
      <c r="B1" s="31" t="s">
        <v>57</v>
      </c>
      <c r="C1" s="31" t="s">
        <v>74</v>
      </c>
      <c r="D1" s="31" t="s">
        <v>58</v>
      </c>
      <c r="F1" s="31" t="s">
        <v>96</v>
      </c>
    </row>
    <row r="2" spans="1:7" ht="13.5">
      <c r="A2" s="32">
        <v>101</v>
      </c>
      <c r="B2" s="32" t="s">
        <v>10</v>
      </c>
      <c r="C2" s="32" t="s">
        <v>75</v>
      </c>
      <c r="D2" s="32" t="s">
        <v>10</v>
      </c>
      <c r="F2" s="38" t="s">
        <v>97</v>
      </c>
      <c r="G2" s="38"/>
    </row>
    <row r="3" spans="1:7" ht="13.5">
      <c r="A3" s="32">
        <v>102</v>
      </c>
      <c r="B3" s="32" t="s">
        <v>11</v>
      </c>
      <c r="C3" s="32" t="s">
        <v>12</v>
      </c>
      <c r="D3" s="32" t="s">
        <v>12</v>
      </c>
      <c r="F3" s="38" t="s">
        <v>98</v>
      </c>
      <c r="G3" s="38"/>
    </row>
    <row r="4" spans="1:4" ht="13.5">
      <c r="A4" s="32">
        <v>103</v>
      </c>
      <c r="B4" s="32" t="s">
        <v>13</v>
      </c>
      <c r="C4" s="32" t="s">
        <v>14</v>
      </c>
      <c r="D4" s="32" t="s">
        <v>14</v>
      </c>
    </row>
    <row r="5" spans="1:4" ht="13.5">
      <c r="A5" s="32">
        <v>104</v>
      </c>
      <c r="B5" s="32" t="s">
        <v>15</v>
      </c>
      <c r="C5" s="32" t="s">
        <v>16</v>
      </c>
      <c r="D5" s="32" t="s">
        <v>16</v>
      </c>
    </row>
    <row r="6" spans="1:4" ht="13.5">
      <c r="A6" s="32">
        <v>105</v>
      </c>
      <c r="B6" s="32" t="s">
        <v>17</v>
      </c>
      <c r="C6" s="32" t="s">
        <v>18</v>
      </c>
      <c r="D6" s="32" t="s">
        <v>18</v>
      </c>
    </row>
    <row r="7" spans="1:4" ht="13.5">
      <c r="A7" s="32">
        <v>106</v>
      </c>
      <c r="B7" s="32" t="s">
        <v>19</v>
      </c>
      <c r="C7" s="32" t="s">
        <v>20</v>
      </c>
      <c r="D7" s="32" t="s">
        <v>20</v>
      </c>
    </row>
    <row r="8" spans="1:4" ht="13.5">
      <c r="A8" s="32">
        <v>107</v>
      </c>
      <c r="B8" s="32" t="s">
        <v>21</v>
      </c>
      <c r="C8" s="32" t="s">
        <v>22</v>
      </c>
      <c r="D8" s="32" t="s">
        <v>22</v>
      </c>
    </row>
    <row r="9" spans="1:4" ht="13.5">
      <c r="A9" s="32">
        <v>108</v>
      </c>
      <c r="B9" s="32" t="s">
        <v>23</v>
      </c>
      <c r="C9" s="32" t="s">
        <v>24</v>
      </c>
      <c r="D9" s="32" t="s">
        <v>24</v>
      </c>
    </row>
    <row r="10" spans="1:4" ht="13.5">
      <c r="A10" s="32">
        <v>109</v>
      </c>
      <c r="B10" s="32" t="s">
        <v>25</v>
      </c>
      <c r="C10" s="32" t="s">
        <v>76</v>
      </c>
      <c r="D10" s="32" t="s">
        <v>25</v>
      </c>
    </row>
    <row r="11" spans="1:4" ht="13.5">
      <c r="A11" s="32">
        <v>110</v>
      </c>
      <c r="B11" s="32" t="s">
        <v>26</v>
      </c>
      <c r="C11" s="32" t="s">
        <v>77</v>
      </c>
      <c r="D11" s="32" t="s">
        <v>27</v>
      </c>
    </row>
    <row r="12" spans="1:4" ht="13.5">
      <c r="A12" s="32">
        <v>111</v>
      </c>
      <c r="B12" s="32" t="s">
        <v>28</v>
      </c>
      <c r="C12" s="32" t="s">
        <v>29</v>
      </c>
      <c r="D12" s="32" t="s">
        <v>29</v>
      </c>
    </row>
    <row r="13" spans="1:4" ht="13.5">
      <c r="A13" s="32">
        <v>112</v>
      </c>
      <c r="B13" s="32" t="s">
        <v>30</v>
      </c>
      <c r="C13" s="32" t="s">
        <v>102</v>
      </c>
      <c r="D13" s="32" t="s">
        <v>31</v>
      </c>
    </row>
    <row r="14" spans="1:4" ht="13.5">
      <c r="A14" s="32">
        <v>113</v>
      </c>
      <c r="B14" s="32" t="s">
        <v>32</v>
      </c>
      <c r="C14" s="32" t="s">
        <v>90</v>
      </c>
      <c r="D14" s="32" t="s">
        <v>33</v>
      </c>
    </row>
    <row r="15" spans="1:4" ht="13.5">
      <c r="A15" s="32">
        <v>114</v>
      </c>
      <c r="B15" s="32" t="s">
        <v>34</v>
      </c>
      <c r="C15" s="32" t="s">
        <v>35</v>
      </c>
      <c r="D15" s="32" t="s">
        <v>35</v>
      </c>
    </row>
    <row r="16" spans="1:4" ht="13.5">
      <c r="A16" s="32">
        <v>116</v>
      </c>
      <c r="B16" s="32" t="s">
        <v>36</v>
      </c>
      <c r="C16" s="32" t="s">
        <v>37</v>
      </c>
      <c r="D16" s="32" t="s">
        <v>37</v>
      </c>
    </row>
    <row r="17" spans="1:4" ht="13.5">
      <c r="A17" s="32">
        <v>117</v>
      </c>
      <c r="B17" s="32" t="s">
        <v>38</v>
      </c>
      <c r="C17" s="32" t="s">
        <v>78</v>
      </c>
      <c r="D17" s="32" t="s">
        <v>38</v>
      </c>
    </row>
    <row r="18" spans="1:4" ht="13.5">
      <c r="A18" s="32">
        <v>118</v>
      </c>
      <c r="B18" s="32" t="s">
        <v>39</v>
      </c>
      <c r="C18" s="32" t="s">
        <v>79</v>
      </c>
      <c r="D18" s="32" t="s">
        <v>40</v>
      </c>
    </row>
    <row r="19" spans="1:4" ht="13.5">
      <c r="A19" s="32">
        <v>119</v>
      </c>
      <c r="B19" s="32" t="s">
        <v>41</v>
      </c>
      <c r="C19" s="32" t="s">
        <v>80</v>
      </c>
      <c r="D19" s="32" t="s">
        <v>41</v>
      </c>
    </row>
    <row r="20" spans="1:4" ht="13.5">
      <c r="A20" s="32">
        <v>120</v>
      </c>
      <c r="B20" s="32" t="s">
        <v>42</v>
      </c>
      <c r="C20" s="32" t="s">
        <v>81</v>
      </c>
      <c r="D20" s="32" t="s">
        <v>42</v>
      </c>
    </row>
    <row r="21" spans="1:4" ht="13.5">
      <c r="A21" s="32">
        <v>121</v>
      </c>
      <c r="B21" s="32" t="s">
        <v>43</v>
      </c>
      <c r="C21" s="32" t="s">
        <v>88</v>
      </c>
      <c r="D21" s="32" t="s">
        <v>62</v>
      </c>
    </row>
    <row r="22" spans="1:4" ht="13.5">
      <c r="A22" s="32">
        <v>122</v>
      </c>
      <c r="B22" s="32" t="s">
        <v>44</v>
      </c>
      <c r="C22" s="32" t="s">
        <v>82</v>
      </c>
      <c r="D22" s="32" t="s">
        <v>45</v>
      </c>
    </row>
    <row r="23" spans="1:4" ht="13.5">
      <c r="A23" s="32">
        <v>123</v>
      </c>
      <c r="B23" s="32" t="s">
        <v>46</v>
      </c>
      <c r="C23" s="32" t="s">
        <v>83</v>
      </c>
      <c r="D23" s="32" t="s">
        <v>46</v>
      </c>
    </row>
    <row r="24" spans="1:4" ht="13.5">
      <c r="A24" s="32">
        <v>124</v>
      </c>
      <c r="B24" s="32" t="s">
        <v>47</v>
      </c>
      <c r="C24" s="32" t="s">
        <v>89</v>
      </c>
      <c r="D24" s="32" t="s">
        <v>48</v>
      </c>
    </row>
    <row r="25" spans="1:4" ht="13.5">
      <c r="A25" s="32">
        <v>125</v>
      </c>
      <c r="B25" s="32" t="s">
        <v>49</v>
      </c>
      <c r="C25" s="32" t="s">
        <v>84</v>
      </c>
      <c r="D25" s="32" t="s">
        <v>50</v>
      </c>
    </row>
    <row r="26" spans="1:4" ht="13.5">
      <c r="A26" s="32">
        <v>126</v>
      </c>
      <c r="B26" s="32" t="s">
        <v>51</v>
      </c>
      <c r="C26" s="32" t="s">
        <v>85</v>
      </c>
      <c r="D26" s="32" t="s">
        <v>51</v>
      </c>
    </row>
    <row r="27" spans="1:4" ht="13.5">
      <c r="A27" s="32">
        <v>128</v>
      </c>
      <c r="B27" s="32" t="s">
        <v>52</v>
      </c>
      <c r="C27" s="32" t="s">
        <v>53</v>
      </c>
      <c r="D27" s="32" t="s">
        <v>53</v>
      </c>
    </row>
    <row r="28" spans="1:4" ht="13.5">
      <c r="A28" s="32">
        <v>129</v>
      </c>
      <c r="B28" s="32" t="s">
        <v>54</v>
      </c>
      <c r="C28" s="32" t="s">
        <v>55</v>
      </c>
      <c r="D28" s="32" t="s">
        <v>55</v>
      </c>
    </row>
    <row r="29" spans="1:4" ht="13.5">
      <c r="A29" s="32">
        <v>131</v>
      </c>
      <c r="B29" s="32" t="s">
        <v>60</v>
      </c>
      <c r="C29" s="32" t="s">
        <v>86</v>
      </c>
      <c r="D29" s="32" t="s">
        <v>59</v>
      </c>
    </row>
    <row r="30" spans="1:4" ht="13.5">
      <c r="A30" s="32">
        <v>132</v>
      </c>
      <c r="B30" s="32" t="s">
        <v>56</v>
      </c>
      <c r="C30" s="32" t="s">
        <v>87</v>
      </c>
      <c r="D30" s="32" t="s">
        <v>61</v>
      </c>
    </row>
    <row r="31" spans="1:4" ht="13.5">
      <c r="A31" s="31">
        <v>133</v>
      </c>
      <c r="B31" s="31" t="s">
        <v>99</v>
      </c>
      <c r="C31" s="31" t="s">
        <v>100</v>
      </c>
      <c r="D31" s="31" t="s">
        <v>101</v>
      </c>
    </row>
    <row r="32" spans="1:4" ht="13.5">
      <c r="A32" s="31">
        <v>134</v>
      </c>
      <c r="B32" s="31" t="s">
        <v>103</v>
      </c>
      <c r="C32" s="31" t="s">
        <v>105</v>
      </c>
      <c r="D32" s="31" t="s">
        <v>104</v>
      </c>
    </row>
  </sheetData>
  <sheetProtection sheet="1"/>
  <dataValidations count="1">
    <dataValidation allowBlank="1" showInputMessage="1" showErrorMessage="1" imeMode="on" sqref="F2:G3"/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nobuyoshi</dc:creator>
  <cp:keywords/>
  <dc:description/>
  <cp:lastModifiedBy>nobuyoshi</cp:lastModifiedBy>
  <cp:lastPrinted>2014-09-20T03:14:37Z</cp:lastPrinted>
  <dcterms:created xsi:type="dcterms:W3CDTF">1997-01-08T22:48:59Z</dcterms:created>
  <dcterms:modified xsi:type="dcterms:W3CDTF">2014-09-27T04:17:50Z</dcterms:modified>
  <cp:category/>
  <cp:version/>
  <cp:contentType/>
  <cp:contentStatus/>
</cp:coreProperties>
</file>