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12180" activeTab="6"/>
  </bookViews>
  <sheets>
    <sheet name="男子入力シート" sheetId="1" r:id="rId1"/>
    <sheet name="男子入力シート２" sheetId="2" r:id="rId2"/>
    <sheet name="女子入力シート" sheetId="3" r:id="rId3"/>
    <sheet name="女子入力シート２" sheetId="4" r:id="rId4"/>
    <sheet name="学校番号" sheetId="5" r:id="rId5"/>
    <sheet name="男子データ(触らない)" sheetId="6" r:id="rId6"/>
    <sheet name="女子データ(触らない)" sheetId="7" r:id="rId7"/>
  </sheets>
  <definedNames>
    <definedName name="高校リスト">'学校番号'!$F$2:$F$3</definedName>
    <definedName name="高校名">'学校番号'!$G$2:$G$3</definedName>
    <definedName name="高等学校長" localSheetId="2">'女子入力シート'!$M$42</definedName>
    <definedName name="高等学校長" localSheetId="3">'女子入力シート２'!$M$38</definedName>
    <definedName name="高等学校長" localSheetId="1">'男子入力シート２'!$M$38</definedName>
    <definedName name="高等学校長">'男子入力シート'!$M$43</definedName>
  </definedNames>
  <calcPr fullCalcOnLoad="1" iterate="1" iterateCount="1" iterateDelta="0"/>
</workbook>
</file>

<file path=xl/comments1.xml><?xml version="1.0" encoding="utf-8"?>
<comments xmlns="http://schemas.openxmlformats.org/spreadsheetml/2006/main">
  <authors>
    <author>nobuyoshi</author>
    <author>神奈川県教育委員会</author>
  </authors>
  <commentList>
    <comment ref="B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  <comment ref="B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M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J43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R1" authorId="0">
      <text>
        <r>
          <rPr>
            <b/>
            <sz val="14"/>
            <rFont val="ＭＳ Ｐゴシック"/>
            <family val="3"/>
          </rPr>
          <t>ここの番号は必ず入れて下さい</t>
        </r>
      </text>
    </comment>
    <comment ref="F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R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C43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A37" authorId="0">
      <text>
        <r>
          <rPr>
            <b/>
            <sz val="14"/>
            <rFont val="ＭＳ Ｐゴシック"/>
            <family val="3"/>
          </rPr>
          <t>１人目の顧問の名前を入れて下さい</t>
        </r>
      </text>
    </comment>
    <comment ref="A40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J37" authorId="0">
      <text>
        <r>
          <rPr>
            <b/>
            <sz val="14"/>
            <rFont val="ＭＳ Ｐゴシック"/>
            <family val="3"/>
          </rPr>
          <t>２人目の顧問の名前を入れて下さい</t>
        </r>
      </text>
    </comment>
    <comment ref="J40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G43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A43" authorId="1">
      <text>
        <r>
          <rPr>
            <sz val="12"/>
            <rFont val="ＭＳ Ｐゴシック"/>
            <family val="3"/>
          </rPr>
          <t>ここは開いた年に自動でなります</t>
        </r>
      </text>
    </comment>
    <comment ref="R34" authorId="1">
      <text>
        <r>
          <rPr>
            <b/>
            <sz val="12"/>
            <rFont val="ＭＳ Ｐゴシック"/>
            <family val="3"/>
          </rPr>
          <t>合同チームでの参加が可能となった場合、後日、指定された日までにメンバー表を提出して下さい。</t>
        </r>
      </text>
    </comment>
    <comment ref="F34" authorId="1">
      <text>
        <r>
          <rPr>
            <b/>
            <sz val="12"/>
            <rFont val="ＭＳ Ｐゴシック"/>
            <family val="3"/>
          </rPr>
          <t>後日、指定された期日までに、メンバー表を提出してください。</t>
        </r>
      </text>
    </comment>
    <comment ref="N43" authorId="1">
      <text>
        <r>
          <rPr>
            <sz val="14"/>
            <rFont val="ＭＳ Ｐゴシック"/>
            <family val="3"/>
          </rPr>
          <t>高等部も選べます</t>
        </r>
      </text>
    </comment>
    <comment ref="P43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</commentList>
</comments>
</file>

<file path=xl/comments2.xml><?xml version="1.0" encoding="utf-8"?>
<comments xmlns="http://schemas.openxmlformats.org/spreadsheetml/2006/main">
  <authors>
    <author>nobuyoshi</author>
  </authors>
  <commentList>
    <comment ref="M38" authorId="0">
      <text>
        <r>
          <rPr>
            <sz val="14"/>
            <rFont val="ＭＳ Ｐゴシック"/>
            <family val="3"/>
          </rPr>
          <t>高等部も選べます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</commentList>
</comments>
</file>

<file path=xl/comments3.xml><?xml version="1.0" encoding="utf-8"?>
<comments xmlns="http://schemas.openxmlformats.org/spreadsheetml/2006/main">
  <authors>
    <author>nobuyoshi</author>
    <author>神奈川県教育委員会</author>
  </authors>
  <commentList>
    <comment ref="R1" authorId="0">
      <text>
        <r>
          <rPr>
            <b/>
            <sz val="14"/>
            <rFont val="ＭＳ Ｐゴシック"/>
            <family val="3"/>
          </rPr>
          <t>ここの番号は必ず入れて下さい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  <comment ref="B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M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F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R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B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F34" authorId="1">
      <text>
        <r>
          <rPr>
            <b/>
            <sz val="12"/>
            <rFont val="ＭＳ Ｐゴシック"/>
            <family val="3"/>
          </rPr>
          <t>後日、指定された期日までに、メンバー表を提出してください。</t>
        </r>
      </text>
    </comment>
    <comment ref="R34" authorId="1">
      <text>
        <r>
          <rPr>
            <b/>
            <sz val="12"/>
            <rFont val="ＭＳ Ｐゴシック"/>
            <family val="3"/>
          </rPr>
          <t>合同チームでの参加が可能となった場合、後日、指定された日までにメンバー表を提出して下さい。</t>
        </r>
      </text>
    </comment>
    <comment ref="A37" authorId="0">
      <text>
        <r>
          <rPr>
            <b/>
            <sz val="14"/>
            <rFont val="ＭＳ Ｐゴシック"/>
            <family val="3"/>
          </rPr>
          <t>１人目の顧問の名前を入れて下さい</t>
        </r>
      </text>
    </comment>
    <comment ref="J37" authorId="0">
      <text>
        <r>
          <rPr>
            <b/>
            <sz val="14"/>
            <rFont val="ＭＳ Ｐゴシック"/>
            <family val="3"/>
          </rPr>
          <t>２人目の顧問の名前を入れて下さい</t>
        </r>
      </text>
    </comment>
    <comment ref="A40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J40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A43" authorId="1">
      <text>
        <r>
          <rPr>
            <sz val="12"/>
            <rFont val="ＭＳ Ｐゴシック"/>
            <family val="3"/>
          </rPr>
          <t>ここは開いた年に自動でなります</t>
        </r>
      </text>
    </comment>
    <comment ref="C43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G43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J43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N43" authorId="1">
      <text>
        <r>
          <rPr>
            <sz val="14"/>
            <rFont val="ＭＳ Ｐゴシック"/>
            <family val="3"/>
          </rPr>
          <t>高等部も選べます</t>
        </r>
      </text>
    </comment>
    <comment ref="P43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  <comment ref="P11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</commentList>
</comments>
</file>

<file path=xl/comments4.xml><?xml version="1.0" encoding="utf-8"?>
<comments xmlns="http://schemas.openxmlformats.org/spreadsheetml/2006/main">
  <authors>
    <author>nobuyoshi</author>
  </authors>
  <commentList>
    <comment ref="M38" authorId="0">
      <text>
        <r>
          <rPr>
            <b/>
            <sz val="12"/>
            <rFont val="ＭＳ Ｐゴシック"/>
            <family val="3"/>
          </rPr>
          <t>ここの変更は改めておこなって下さい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</commentList>
</comments>
</file>

<file path=xl/sharedStrings.xml><?xml version="1.0" encoding="utf-8"?>
<sst xmlns="http://schemas.openxmlformats.org/spreadsheetml/2006/main" count="252" uniqueCount="116">
  <si>
    <t>上記の生徒が標記大会に出場することを認めます。</t>
  </si>
  <si>
    <t>印</t>
  </si>
  <si>
    <t>(</t>
  </si>
  <si>
    <t>)</t>
  </si>
  <si>
    <t>ドロー</t>
  </si>
  <si>
    <t>学校番号</t>
  </si>
  <si>
    <t>鎌倉</t>
  </si>
  <si>
    <t>栄光</t>
  </si>
  <si>
    <t>栄光学園</t>
  </si>
  <si>
    <t>鎌大</t>
  </si>
  <si>
    <t>鎌倉女子大</t>
  </si>
  <si>
    <t>清泉</t>
  </si>
  <si>
    <t>清泉女学院</t>
  </si>
  <si>
    <t>七里</t>
  </si>
  <si>
    <t>七里ガ浜</t>
  </si>
  <si>
    <t>鎌学</t>
  </si>
  <si>
    <t>鎌倉学園</t>
  </si>
  <si>
    <t>藤工</t>
  </si>
  <si>
    <t>藤沢工科</t>
  </si>
  <si>
    <t>鎌院</t>
  </si>
  <si>
    <t>鎌倉女学院</t>
  </si>
  <si>
    <t>大船</t>
  </si>
  <si>
    <t>湘工</t>
  </si>
  <si>
    <t>湘南工科大学附属</t>
  </si>
  <si>
    <t>湘学</t>
  </si>
  <si>
    <t>湘南学園</t>
  </si>
  <si>
    <t>日藤</t>
  </si>
  <si>
    <t>日本大学藤沢</t>
  </si>
  <si>
    <t>藤西</t>
  </si>
  <si>
    <t>藤沢西</t>
  </si>
  <si>
    <t>翔陵</t>
  </si>
  <si>
    <t>藤沢翔陵</t>
  </si>
  <si>
    <t>藤総</t>
  </si>
  <si>
    <t>藤沢総合</t>
  </si>
  <si>
    <t>湘南</t>
  </si>
  <si>
    <t>白百</t>
  </si>
  <si>
    <t>湘南白百合学園</t>
  </si>
  <si>
    <t>鵠沼</t>
  </si>
  <si>
    <t>鶴嶺</t>
  </si>
  <si>
    <t>茅崎</t>
  </si>
  <si>
    <t>西浜</t>
  </si>
  <si>
    <t>茅ケ崎西浜</t>
  </si>
  <si>
    <t>寒川</t>
  </si>
  <si>
    <t>湘台</t>
  </si>
  <si>
    <t>湘南台</t>
  </si>
  <si>
    <t>アレ</t>
  </si>
  <si>
    <t>アレセイア湘南</t>
  </si>
  <si>
    <t>深沢</t>
  </si>
  <si>
    <t>清流</t>
  </si>
  <si>
    <t>藤沢清流</t>
  </si>
  <si>
    <t>聖園</t>
  </si>
  <si>
    <t>聖園女学院</t>
  </si>
  <si>
    <t>北陵</t>
  </si>
  <si>
    <t>略称</t>
  </si>
  <si>
    <t>学校名</t>
  </si>
  <si>
    <t>慶應義塾湘南藤沢</t>
  </si>
  <si>
    <t>慶應</t>
  </si>
  <si>
    <t>茅ヶ崎北陵</t>
  </si>
  <si>
    <t>茅ヶ崎</t>
  </si>
  <si>
    <t>記号</t>
  </si>
  <si>
    <t>番号</t>
  </si>
  <si>
    <t>氏名１</t>
  </si>
  <si>
    <t>氏名２</t>
  </si>
  <si>
    <t>学年</t>
  </si>
  <si>
    <t>氏名</t>
  </si>
  <si>
    <t>学年１</t>
  </si>
  <si>
    <t>学年２</t>
  </si>
  <si>
    <t>氏　　名</t>
  </si>
  <si>
    <t>表示学校名</t>
  </si>
  <si>
    <t>鎌　　倉</t>
  </si>
  <si>
    <t>大　　船</t>
  </si>
  <si>
    <t>湘南工科</t>
  </si>
  <si>
    <t>湘　　南</t>
  </si>
  <si>
    <t>湘南白百合</t>
  </si>
  <si>
    <t>鵠　　沼</t>
  </si>
  <si>
    <t>鶴　　嶺</t>
  </si>
  <si>
    <t>西　　浜</t>
  </si>
  <si>
    <t>寒　　川</t>
  </si>
  <si>
    <t>アレセイア</t>
  </si>
  <si>
    <t>深　　沢</t>
  </si>
  <si>
    <t>慶應湘南</t>
  </si>
  <si>
    <t>北　　陵</t>
  </si>
  <si>
    <t>茅 ヶ 崎</t>
  </si>
  <si>
    <t>湘 南 台</t>
  </si>
  <si>
    <t>藤 沢 西</t>
  </si>
  <si>
    <t>顧問氏名１</t>
  </si>
  <si>
    <t>顧問氏名２</t>
  </si>
  <si>
    <t>上記緊急連絡先</t>
  </si>
  <si>
    <t>日</t>
  </si>
  <si>
    <t>月</t>
  </si>
  <si>
    <t>シングルス</t>
  </si>
  <si>
    <t>ダブルス</t>
  </si>
  <si>
    <t>高等学校長</t>
  </si>
  <si>
    <t>*必ず実力順で入力してください</t>
  </si>
  <si>
    <t>　ドローの欄は入力しないでください</t>
  </si>
  <si>
    <t>　氏名は必ずフルネームで入力してください</t>
  </si>
  <si>
    <t>高等部</t>
  </si>
  <si>
    <t>リスト</t>
  </si>
  <si>
    <t>ダブルス</t>
  </si>
  <si>
    <t>湘南定時制</t>
  </si>
  <si>
    <t>湘 南 定</t>
  </si>
  <si>
    <t>湘定</t>
  </si>
  <si>
    <t>Ｖ２　変更点メモ</t>
  </si>
  <si>
    <t>・湘南定時制を１３３で追加</t>
  </si>
  <si>
    <t>日大藤沢</t>
  </si>
  <si>
    <t>茅定</t>
  </si>
  <si>
    <t>茅ヶ崎定</t>
  </si>
  <si>
    <t>茅ヶ崎定時制</t>
  </si>
  <si>
    <t>　ダブルスの申し込みが20組をこえない場合
　は提出不要</t>
  </si>
  <si>
    <t>*ダブルスの申し込みが20組をこえる場合は２枚目のシートに入力してください　　　　</t>
  </si>
  <si>
    <t>*必ず実力順で入力してください　　*氏名は必ずフルネームで入力してください　　*ドローの欄は入力しないでください</t>
  </si>
  <si>
    <t>団体戦参加</t>
  </si>
  <si>
    <t>＊団体戦に参加の場合は○、不参加の場合は×を、合同チームでの参加希望の場合は右側の欄に○を記入してください。</t>
  </si>
  <si>
    <t>合同チームでの団体戦参加希望</t>
  </si>
  <si>
    <t>高等学校長</t>
  </si>
  <si>
    <t>令和1(2019)年度冬期湘南地区高等学校テニス大会
(第39回個人戦及び団体戦参加)　申込書(女子)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</si>
</sst>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4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4"/>
      <name val="ＭＳ Ｐ明朝"/>
      <family val="1"/>
    </font>
    <font>
      <b/>
      <sz val="18"/>
      <name val="ＭＳ Ｐゴシック"/>
      <family val="3"/>
    </font>
    <font>
      <sz val="11"/>
      <name val="ＭＳ ゴシック"/>
      <family val="3"/>
    </font>
    <font>
      <b/>
      <sz val="16"/>
      <color indexed="8"/>
      <name val="ＭＳ 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color indexed="8"/>
      <name val="ＭＳ Ｐ明朝"/>
      <family val="1"/>
    </font>
    <font>
      <b/>
      <sz val="12"/>
      <name val="ＭＳ Ｐゴシック"/>
      <family val="3"/>
    </font>
    <font>
      <sz val="2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1" fillId="33" borderId="0" xfId="0" applyFont="1" applyFill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shrinkToFit="1"/>
    </xf>
    <xf numFmtId="0" fontId="7" fillId="0" borderId="0" xfId="0" applyFont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7" fillId="0" borderId="0" xfId="0" applyFont="1" applyAlignment="1" applyProtection="1">
      <alignment vertical="center" shrinkToFit="1"/>
      <protection/>
    </xf>
    <xf numFmtId="0" fontId="9" fillId="0" borderId="0" xfId="0" applyFont="1" applyAlignment="1">
      <alignment horizontal="left"/>
    </xf>
    <xf numFmtId="0" fontId="16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/>
    </xf>
    <xf numFmtId="0" fontId="7" fillId="0" borderId="17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19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 applyProtection="1" quotePrefix="1">
      <alignment horizontal="center" vertical="center" shrinkToFit="1"/>
      <protection locked="0"/>
    </xf>
    <xf numFmtId="0" fontId="17" fillId="0" borderId="0" xfId="0" applyFont="1" applyBorder="1" applyAlignment="1">
      <alignment horizontal="center" vertical="top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top" wrapText="1"/>
    </xf>
    <xf numFmtId="0" fontId="21" fillId="0" borderId="0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>
      <alignment vertical="center"/>
    </xf>
    <xf numFmtId="0" fontId="21" fillId="0" borderId="14" xfId="0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center" vertical="center"/>
    </xf>
    <xf numFmtId="0" fontId="14" fillId="34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vertical="center" shrinkToFit="1"/>
      <protection/>
    </xf>
    <xf numFmtId="0" fontId="7" fillId="35" borderId="14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/>
    </xf>
    <xf numFmtId="0" fontId="7" fillId="0" borderId="22" xfId="0" applyFont="1" applyBorder="1" applyAlignment="1" applyProtection="1">
      <alignment horizontal="center" vertical="center" shrinkToFit="1"/>
      <protection/>
    </xf>
    <xf numFmtId="0" fontId="7" fillId="0" borderId="23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vertical="center" shrinkToFit="1"/>
      <protection locked="0"/>
    </xf>
    <xf numFmtId="0" fontId="7" fillId="0" borderId="24" xfId="0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 shrinkToFit="1"/>
    </xf>
    <xf numFmtId="0" fontId="5" fillId="0" borderId="13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5" fillId="0" borderId="26" xfId="0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7" fillId="0" borderId="21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right" vertical="center" shrinkToFit="1"/>
      <protection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35" borderId="24" xfId="0" applyFont="1" applyFill="1" applyBorder="1" applyAlignment="1" applyProtection="1">
      <alignment horizontal="center" vertical="center" shrinkToFit="1"/>
      <protection/>
    </xf>
    <xf numFmtId="0" fontId="7" fillId="35" borderId="18" xfId="0" applyFont="1" applyFill="1" applyBorder="1" applyAlignment="1" applyProtection="1">
      <alignment horizontal="center" vertical="center" shrinkToFit="1"/>
      <protection/>
    </xf>
    <xf numFmtId="0" fontId="7" fillId="35" borderId="21" xfId="0" applyFont="1" applyFill="1" applyBorder="1" applyAlignment="1" applyProtection="1">
      <alignment horizontal="center" vertical="center" shrinkToFit="1"/>
      <protection/>
    </xf>
    <xf numFmtId="0" fontId="7" fillId="35" borderId="22" xfId="0" applyFont="1" applyFill="1" applyBorder="1" applyAlignment="1" applyProtection="1">
      <alignment horizontal="center" vertical="center" shrinkToFit="1"/>
      <protection/>
    </xf>
    <xf numFmtId="0" fontId="7" fillId="35" borderId="23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center" vertical="center" shrinkToFit="1"/>
      <protection/>
    </xf>
    <xf numFmtId="0" fontId="7" fillId="0" borderId="34" xfId="0" applyFont="1" applyBorder="1" applyAlignment="1" applyProtection="1">
      <alignment horizontal="center" vertical="center" shrinkToFit="1"/>
      <protection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4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center" vertical="center" shrinkToFit="1"/>
      <protection/>
    </xf>
    <xf numFmtId="0" fontId="7" fillId="0" borderId="31" xfId="0" applyFont="1" applyBorder="1" applyAlignment="1" applyProtection="1">
      <alignment horizontal="center" vertical="center" shrinkToFit="1"/>
      <protection/>
    </xf>
    <xf numFmtId="0" fontId="7" fillId="0" borderId="32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8</xdr:col>
      <xdr:colOff>85725</xdr:colOff>
      <xdr:row>29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0" y="2495550"/>
          <a:ext cx="2400300" cy="643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8</xdr:col>
      <xdr:colOff>95250</xdr:colOff>
      <xdr:row>29</xdr:row>
      <xdr:rowOff>47625</xdr:rowOff>
    </xdr:to>
    <xdr:sp>
      <xdr:nvSpPr>
        <xdr:cNvPr id="1" name="直線コネクタ 2"/>
        <xdr:cNvSpPr>
          <a:spLocks/>
        </xdr:cNvSpPr>
      </xdr:nvSpPr>
      <xdr:spPr>
        <a:xfrm>
          <a:off x="9525" y="2495550"/>
          <a:ext cx="2390775" cy="690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19050</xdr:rowOff>
    </xdr:from>
    <xdr:to>
      <xdr:col>9</xdr:col>
      <xdr:colOff>333375</xdr:colOff>
      <xdr:row>10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19800" y="190500"/>
          <a:ext cx="22193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19050</xdr:rowOff>
    </xdr:from>
    <xdr:to>
      <xdr:col>9</xdr:col>
      <xdr:colOff>333375</xdr:colOff>
      <xdr:row>10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19800" y="190500"/>
          <a:ext cx="22193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80" zoomScaleNormal="80" zoomScalePageLayoutView="0" workbookViewId="0" topLeftCell="A7">
      <selection activeCell="A3" sqref="A3:R3"/>
    </sheetView>
  </sheetViews>
  <sheetFormatPr defaultColWidth="9.00390625" defaultRowHeight="13.5"/>
  <cols>
    <col min="1" max="1" width="2.875" style="0" customWidth="1"/>
    <col min="2" max="2" width="18.00390625" style="0" customWidth="1"/>
    <col min="3" max="3" width="1.37890625" style="0" customWidth="1"/>
    <col min="4" max="4" width="1.875" style="0" customWidth="1"/>
    <col min="5" max="5" width="1.37890625" style="0" customWidth="1"/>
    <col min="6" max="6" width="2.625" style="0" customWidth="1"/>
    <col min="7" max="7" width="3.25390625" style="0" customWidth="1"/>
    <col min="8" max="8" width="3.125" style="0" customWidth="1"/>
    <col min="9" max="9" width="2.875" style="0" customWidth="1"/>
    <col min="10" max="10" width="9.00390625" style="0" customWidth="1"/>
    <col min="11" max="11" width="4.875" style="0" customWidth="1"/>
    <col min="12" max="12" width="3.00390625" style="0" customWidth="1"/>
    <col min="13" max="13" width="11.125" style="0" customWidth="1"/>
    <col min="14" max="14" width="6.875" style="0" customWidth="1"/>
    <col min="15" max="15" width="4.50390625" style="0" customWidth="1"/>
    <col min="16" max="16" width="17.875" style="0" customWidth="1"/>
    <col min="17" max="17" width="4.50390625" style="0" customWidth="1"/>
    <col min="18" max="18" width="10.625" style="0" customWidth="1"/>
  </cols>
  <sheetData>
    <row r="1" spans="16:18" ht="35.25" customHeight="1" thickBot="1">
      <c r="P1" s="101" t="s">
        <v>5</v>
      </c>
      <c r="Q1" s="101"/>
      <c r="R1" s="37"/>
    </row>
    <row r="2" ht="6.75" customHeight="1"/>
    <row r="3" spans="1:18" ht="48.75" customHeight="1">
      <c r="A3" s="109" t="str">
        <f ca="1">"令和"&amp;YEAR(NOW())-2018&amp;"("&amp;YEAR(NOW())&amp;")年度冬期湘南地区高等学校テニス大会
(第"&amp;YEAR(NOW())-1980&amp;"回個人戦及び団体戦参加)　申込書(男子)"</f>
        <v>令和5(2023)年度冬期湘南地区高等学校テニス大会
(第43回個人戦及び団体戦参加)　申込書(男子)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ht="9.75" customHeight="1">
      <c r="A4" s="1"/>
    </row>
    <row r="5" spans="1:18" ht="27.75" customHeight="1">
      <c r="A5" s="105" t="s">
        <v>90</v>
      </c>
      <c r="B5" s="105"/>
      <c r="C5" s="2"/>
      <c r="D5" s="2"/>
      <c r="E5" s="2"/>
      <c r="F5" s="2"/>
      <c r="G5" s="2"/>
      <c r="H5" s="2"/>
      <c r="I5" s="2"/>
      <c r="J5" s="2"/>
      <c r="K5" s="2"/>
      <c r="L5" s="105" t="s">
        <v>91</v>
      </c>
      <c r="M5" s="105"/>
      <c r="N5" s="29"/>
      <c r="O5" s="2"/>
      <c r="P5" s="2"/>
      <c r="Q5" s="2"/>
      <c r="R5" s="2"/>
    </row>
    <row r="6" spans="1:18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8.5" customHeight="1">
      <c r="A7" s="3" t="s">
        <v>2</v>
      </c>
      <c r="B7" s="90">
        <f>IF($J$43&lt;&gt;"",IF(ISERROR(FIND("県立",$J$43)),$J$43,MID($J$43,FIND("県立",$J$43)+2,20)),"")</f>
      </c>
      <c r="C7" s="90"/>
      <c r="D7" s="4" t="s">
        <v>3</v>
      </c>
      <c r="E7" s="5"/>
      <c r="F7" s="102" t="s">
        <v>5</v>
      </c>
      <c r="G7" s="103"/>
      <c r="H7" s="103"/>
      <c r="I7" s="104"/>
      <c r="J7" s="2"/>
      <c r="K7" s="2"/>
      <c r="L7" s="3" t="s">
        <v>2</v>
      </c>
      <c r="M7" s="90">
        <f>IF($J$43&lt;&gt;"",IF(ISERROR(FIND("県立",$J$43)),$J$43,MID($J$43,FIND("県立",$J$43)+2,20)),"")</f>
      </c>
      <c r="N7" s="90"/>
      <c r="O7" s="90"/>
      <c r="P7" s="90"/>
      <c r="Q7" s="4" t="s">
        <v>3</v>
      </c>
      <c r="R7" s="18" t="s">
        <v>5</v>
      </c>
    </row>
    <row r="8" spans="1:18" ht="20.25" customHeight="1">
      <c r="A8" s="6"/>
      <c r="B8" s="110" t="str">
        <f>IF($N$43="高等学校長","高等学校",IF($N$43="高等部","高等部",""))&amp;IF($R$1&gt;132,"(定)","")</f>
        <v>高等学校</v>
      </c>
      <c r="C8" s="111"/>
      <c r="D8" s="111"/>
      <c r="E8" s="112"/>
      <c r="F8" s="106">
        <f>IF($R$1&gt;0,$R$1,"")</f>
      </c>
      <c r="G8" s="107"/>
      <c r="H8" s="107"/>
      <c r="I8" s="108"/>
      <c r="J8" s="2"/>
      <c r="K8" s="2"/>
      <c r="L8" s="7"/>
      <c r="M8" s="8"/>
      <c r="N8" s="8"/>
      <c r="O8" s="8"/>
      <c r="P8" s="110" t="str">
        <f>IF($N$43="高等学校長","高等学校",IF($N$43="高等部","高等部",""))&amp;IF($R$1&gt;132,"(定)","")</f>
        <v>高等学校</v>
      </c>
      <c r="Q8" s="113"/>
      <c r="R8" s="19">
        <f>IF($R$1&gt;0,$R$1,"")</f>
      </c>
    </row>
    <row r="9" spans="1:18" ht="13.5">
      <c r="A9" s="9"/>
      <c r="B9" s="35" t="s">
        <v>67</v>
      </c>
      <c r="C9" s="93" t="s">
        <v>63</v>
      </c>
      <c r="D9" s="93"/>
      <c r="E9" s="94"/>
      <c r="F9" s="96" t="s">
        <v>4</v>
      </c>
      <c r="G9" s="97"/>
      <c r="H9" s="97"/>
      <c r="I9" s="100"/>
      <c r="J9" s="2"/>
      <c r="K9" s="2"/>
      <c r="L9" s="9"/>
      <c r="M9" s="96" t="s">
        <v>67</v>
      </c>
      <c r="N9" s="97"/>
      <c r="O9" s="34" t="s">
        <v>63</v>
      </c>
      <c r="P9" s="35" t="s">
        <v>67</v>
      </c>
      <c r="Q9" s="34" t="s">
        <v>63</v>
      </c>
      <c r="R9" s="20" t="s">
        <v>4</v>
      </c>
    </row>
    <row r="10" spans="1:18" ht="24.75" customHeight="1">
      <c r="A10" s="13">
        <v>1</v>
      </c>
      <c r="B10" s="33"/>
      <c r="C10" s="91"/>
      <c r="D10" s="91"/>
      <c r="E10" s="92"/>
      <c r="F10" s="87"/>
      <c r="G10" s="88"/>
      <c r="H10" s="88"/>
      <c r="I10" s="89"/>
      <c r="J10" s="10"/>
      <c r="K10" s="10"/>
      <c r="L10" s="15">
        <v>1</v>
      </c>
      <c r="M10" s="98"/>
      <c r="N10" s="99"/>
      <c r="O10" s="36"/>
      <c r="P10" s="33"/>
      <c r="Q10" s="36"/>
      <c r="R10" s="17"/>
    </row>
    <row r="11" spans="1:18" ht="24.75" customHeight="1">
      <c r="A11" s="13">
        <v>2</v>
      </c>
      <c r="B11" s="33"/>
      <c r="C11" s="91"/>
      <c r="D11" s="91"/>
      <c r="E11" s="92"/>
      <c r="F11" s="87"/>
      <c r="G11" s="88"/>
      <c r="H11" s="88"/>
      <c r="I11" s="89"/>
      <c r="J11" s="10"/>
      <c r="K11" s="10"/>
      <c r="L11" s="15">
        <v>2</v>
      </c>
      <c r="M11" s="98"/>
      <c r="N11" s="99"/>
      <c r="O11" s="36"/>
      <c r="P11" s="33"/>
      <c r="Q11" s="36"/>
      <c r="R11" s="17"/>
    </row>
    <row r="12" spans="1:18" ht="24.75" customHeight="1">
      <c r="A12" s="13">
        <v>3</v>
      </c>
      <c r="B12" s="33"/>
      <c r="C12" s="91"/>
      <c r="D12" s="91"/>
      <c r="E12" s="92"/>
      <c r="F12" s="87"/>
      <c r="G12" s="88"/>
      <c r="H12" s="88"/>
      <c r="I12" s="89"/>
      <c r="J12" s="10"/>
      <c r="K12" s="10"/>
      <c r="L12" s="15">
        <v>3</v>
      </c>
      <c r="M12" s="98"/>
      <c r="N12" s="99"/>
      <c r="O12" s="36"/>
      <c r="P12" s="33"/>
      <c r="Q12" s="36"/>
      <c r="R12" s="17"/>
    </row>
    <row r="13" spans="1:18" ht="24.75" customHeight="1">
      <c r="A13" s="13">
        <v>4</v>
      </c>
      <c r="B13" s="33"/>
      <c r="C13" s="91"/>
      <c r="D13" s="91"/>
      <c r="E13" s="92"/>
      <c r="F13" s="87"/>
      <c r="G13" s="88"/>
      <c r="H13" s="88"/>
      <c r="I13" s="89"/>
      <c r="J13" s="10"/>
      <c r="K13" s="10"/>
      <c r="L13" s="15">
        <v>4</v>
      </c>
      <c r="M13" s="98"/>
      <c r="N13" s="99"/>
      <c r="O13" s="36"/>
      <c r="P13" s="33"/>
      <c r="Q13" s="36"/>
      <c r="R13" s="17"/>
    </row>
    <row r="14" spans="1:18" ht="24.75" customHeight="1">
      <c r="A14" s="13">
        <v>5</v>
      </c>
      <c r="B14" s="33"/>
      <c r="C14" s="91"/>
      <c r="D14" s="91"/>
      <c r="E14" s="92"/>
      <c r="F14" s="87"/>
      <c r="G14" s="88"/>
      <c r="H14" s="88"/>
      <c r="I14" s="89"/>
      <c r="J14" s="10"/>
      <c r="K14" s="10"/>
      <c r="L14" s="15">
        <v>5</v>
      </c>
      <c r="M14" s="98"/>
      <c r="N14" s="99"/>
      <c r="O14" s="36"/>
      <c r="P14" s="33"/>
      <c r="Q14" s="36"/>
      <c r="R14" s="17"/>
    </row>
    <row r="15" spans="1:18" ht="24.75" customHeight="1">
      <c r="A15" s="13">
        <v>6</v>
      </c>
      <c r="B15" s="33"/>
      <c r="C15" s="91"/>
      <c r="D15" s="91"/>
      <c r="E15" s="92"/>
      <c r="F15" s="87"/>
      <c r="G15" s="88"/>
      <c r="H15" s="88"/>
      <c r="I15" s="89"/>
      <c r="J15" s="10"/>
      <c r="K15" s="10"/>
      <c r="L15" s="15">
        <v>6</v>
      </c>
      <c r="M15" s="98"/>
      <c r="N15" s="99"/>
      <c r="O15" s="36"/>
      <c r="P15" s="33"/>
      <c r="Q15" s="36"/>
      <c r="R15" s="17"/>
    </row>
    <row r="16" spans="1:18" ht="24.75" customHeight="1">
      <c r="A16" s="13">
        <v>7</v>
      </c>
      <c r="B16" s="33"/>
      <c r="C16" s="91"/>
      <c r="D16" s="91"/>
      <c r="E16" s="92"/>
      <c r="F16" s="87"/>
      <c r="G16" s="88"/>
      <c r="H16" s="88"/>
      <c r="I16" s="89"/>
      <c r="J16" s="10"/>
      <c r="K16" s="10"/>
      <c r="L16" s="15">
        <v>7</v>
      </c>
      <c r="M16" s="98"/>
      <c r="N16" s="99"/>
      <c r="O16" s="36"/>
      <c r="P16" s="33"/>
      <c r="Q16" s="36"/>
      <c r="R16" s="17"/>
    </row>
    <row r="17" spans="1:18" ht="24.75" customHeight="1">
      <c r="A17" s="13">
        <v>8</v>
      </c>
      <c r="B17" s="33"/>
      <c r="C17" s="91"/>
      <c r="D17" s="91"/>
      <c r="E17" s="92"/>
      <c r="F17" s="87"/>
      <c r="G17" s="88"/>
      <c r="H17" s="88"/>
      <c r="I17" s="89"/>
      <c r="J17" s="10"/>
      <c r="K17" s="10"/>
      <c r="L17" s="15">
        <v>8</v>
      </c>
      <c r="M17" s="98"/>
      <c r="N17" s="99"/>
      <c r="O17" s="36"/>
      <c r="P17" s="33"/>
      <c r="Q17" s="36"/>
      <c r="R17" s="17"/>
    </row>
    <row r="18" spans="1:18" ht="24.75" customHeight="1">
      <c r="A18" s="85">
        <v>9</v>
      </c>
      <c r="B18" s="86"/>
      <c r="C18" s="122"/>
      <c r="D18" s="122"/>
      <c r="E18" s="123"/>
      <c r="F18" s="119"/>
      <c r="G18" s="120"/>
      <c r="H18" s="120"/>
      <c r="I18" s="121"/>
      <c r="J18" s="10"/>
      <c r="K18" s="10"/>
      <c r="L18" s="15">
        <v>9</v>
      </c>
      <c r="M18" s="98"/>
      <c r="N18" s="99"/>
      <c r="O18" s="36"/>
      <c r="P18" s="33"/>
      <c r="Q18" s="36"/>
      <c r="R18" s="17"/>
    </row>
    <row r="19" spans="1:18" ht="24.75" customHeight="1">
      <c r="A19" s="85">
        <v>10</v>
      </c>
      <c r="B19" s="86"/>
      <c r="C19" s="122"/>
      <c r="D19" s="122"/>
      <c r="E19" s="123"/>
      <c r="F19" s="119"/>
      <c r="G19" s="120"/>
      <c r="H19" s="120"/>
      <c r="I19" s="121"/>
      <c r="J19" s="10"/>
      <c r="K19" s="10"/>
      <c r="L19" s="15">
        <v>10</v>
      </c>
      <c r="M19" s="98"/>
      <c r="N19" s="99"/>
      <c r="O19" s="36"/>
      <c r="P19" s="33"/>
      <c r="Q19" s="36"/>
      <c r="R19" s="17"/>
    </row>
    <row r="20" spans="1:18" ht="24.75" customHeight="1">
      <c r="A20" s="80"/>
      <c r="B20" s="81"/>
      <c r="C20" s="115"/>
      <c r="D20" s="115"/>
      <c r="E20" s="115"/>
      <c r="F20" s="114"/>
      <c r="G20" s="114"/>
      <c r="H20" s="114"/>
      <c r="I20" s="114"/>
      <c r="J20" s="10"/>
      <c r="K20" s="10"/>
      <c r="L20" s="15">
        <v>11</v>
      </c>
      <c r="M20" s="98"/>
      <c r="N20" s="99"/>
      <c r="O20" s="36"/>
      <c r="P20" s="33"/>
      <c r="Q20" s="36"/>
      <c r="R20" s="17"/>
    </row>
    <row r="21" spans="1:18" ht="24.75" customHeight="1">
      <c r="A21" s="80"/>
      <c r="B21" s="81"/>
      <c r="C21" s="115"/>
      <c r="D21" s="115"/>
      <c r="E21" s="115"/>
      <c r="F21" s="114"/>
      <c r="G21" s="114"/>
      <c r="H21" s="114"/>
      <c r="I21" s="114"/>
      <c r="J21" s="10"/>
      <c r="K21" s="10"/>
      <c r="L21" s="15">
        <v>12</v>
      </c>
      <c r="M21" s="98"/>
      <c r="N21" s="99"/>
      <c r="O21" s="36"/>
      <c r="P21" s="33"/>
      <c r="Q21" s="36"/>
      <c r="R21" s="17"/>
    </row>
    <row r="22" spans="1:18" ht="24.75" customHeight="1">
      <c r="A22" s="80"/>
      <c r="B22" s="81"/>
      <c r="C22" s="115"/>
      <c r="D22" s="115"/>
      <c r="E22" s="115"/>
      <c r="F22" s="114"/>
      <c r="G22" s="114"/>
      <c r="H22" s="114"/>
      <c r="I22" s="114"/>
      <c r="J22" s="10"/>
      <c r="K22" s="10"/>
      <c r="L22" s="15">
        <v>13</v>
      </c>
      <c r="M22" s="98"/>
      <c r="N22" s="99"/>
      <c r="O22" s="36"/>
      <c r="P22" s="33"/>
      <c r="Q22" s="36"/>
      <c r="R22" s="17"/>
    </row>
    <row r="23" spans="1:18" ht="24.75" customHeight="1">
      <c r="A23" s="80"/>
      <c r="B23" s="81"/>
      <c r="C23" s="115"/>
      <c r="D23" s="115"/>
      <c r="E23" s="115"/>
      <c r="F23" s="114"/>
      <c r="G23" s="114"/>
      <c r="H23" s="114"/>
      <c r="I23" s="114"/>
      <c r="J23" s="10"/>
      <c r="K23" s="10"/>
      <c r="L23" s="15">
        <v>14</v>
      </c>
      <c r="M23" s="98"/>
      <c r="N23" s="99"/>
      <c r="O23" s="36"/>
      <c r="P23" s="33"/>
      <c r="Q23" s="36"/>
      <c r="R23" s="17"/>
    </row>
    <row r="24" spans="1:18" ht="24.75" customHeight="1">
      <c r="A24" s="80"/>
      <c r="B24" s="81"/>
      <c r="C24" s="115"/>
      <c r="D24" s="115"/>
      <c r="E24" s="115"/>
      <c r="F24" s="114"/>
      <c r="G24" s="114"/>
      <c r="H24" s="114"/>
      <c r="I24" s="114"/>
      <c r="J24" s="10"/>
      <c r="K24" s="10"/>
      <c r="L24" s="15">
        <v>15</v>
      </c>
      <c r="M24" s="98"/>
      <c r="N24" s="99"/>
      <c r="O24" s="36"/>
      <c r="P24" s="33"/>
      <c r="Q24" s="36"/>
      <c r="R24" s="17"/>
    </row>
    <row r="25" spans="1:18" ht="24.75" customHeight="1">
      <c r="A25" s="80"/>
      <c r="B25" s="81"/>
      <c r="C25" s="115"/>
      <c r="D25" s="115"/>
      <c r="E25" s="115"/>
      <c r="F25" s="114"/>
      <c r="G25" s="114"/>
      <c r="H25" s="114"/>
      <c r="I25" s="114"/>
      <c r="J25" s="10"/>
      <c r="K25" s="10"/>
      <c r="L25" s="15">
        <v>16</v>
      </c>
      <c r="M25" s="98"/>
      <c r="N25" s="99"/>
      <c r="O25" s="36"/>
      <c r="P25" s="33"/>
      <c r="Q25" s="36"/>
      <c r="R25" s="17"/>
    </row>
    <row r="26" spans="1:18" ht="24.75" customHeight="1">
      <c r="A26" s="80"/>
      <c r="B26" s="81"/>
      <c r="C26" s="115"/>
      <c r="D26" s="115"/>
      <c r="E26" s="115"/>
      <c r="F26" s="114"/>
      <c r="G26" s="114"/>
      <c r="H26" s="114"/>
      <c r="I26" s="114"/>
      <c r="J26" s="10"/>
      <c r="K26" s="10"/>
      <c r="L26" s="15">
        <v>17</v>
      </c>
      <c r="M26" s="98"/>
      <c r="N26" s="99"/>
      <c r="O26" s="36"/>
      <c r="P26" s="33"/>
      <c r="Q26" s="36"/>
      <c r="R26" s="17"/>
    </row>
    <row r="27" spans="1:18" ht="25.5" customHeight="1">
      <c r="A27" s="80"/>
      <c r="B27" s="81"/>
      <c r="C27" s="115"/>
      <c r="D27" s="115"/>
      <c r="E27" s="115"/>
      <c r="F27" s="114"/>
      <c r="G27" s="114"/>
      <c r="H27" s="114"/>
      <c r="I27" s="114"/>
      <c r="J27" s="10"/>
      <c r="K27" s="10"/>
      <c r="L27" s="15">
        <v>18</v>
      </c>
      <c r="M27" s="98"/>
      <c r="N27" s="99"/>
      <c r="O27" s="36"/>
      <c r="P27" s="33"/>
      <c r="Q27" s="36"/>
      <c r="R27" s="17"/>
    </row>
    <row r="28" spans="1:18" ht="24.75" customHeight="1">
      <c r="A28" s="80"/>
      <c r="B28" s="81"/>
      <c r="C28" s="115"/>
      <c r="D28" s="115"/>
      <c r="E28" s="115"/>
      <c r="F28" s="114"/>
      <c r="G28" s="114"/>
      <c r="H28" s="114"/>
      <c r="I28" s="114"/>
      <c r="J28" s="10"/>
      <c r="K28" s="10"/>
      <c r="L28" s="15">
        <v>19</v>
      </c>
      <c r="M28" s="98"/>
      <c r="N28" s="99"/>
      <c r="O28" s="36"/>
      <c r="P28" s="33"/>
      <c r="Q28" s="36"/>
      <c r="R28" s="17"/>
    </row>
    <row r="29" spans="1:18" ht="24.75" customHeight="1">
      <c r="A29" s="80"/>
      <c r="B29" s="81"/>
      <c r="C29" s="115"/>
      <c r="D29" s="115"/>
      <c r="E29" s="115"/>
      <c r="F29" s="114"/>
      <c r="G29" s="114"/>
      <c r="H29" s="114"/>
      <c r="I29" s="114"/>
      <c r="J29" s="10"/>
      <c r="K29" s="10"/>
      <c r="L29" s="15">
        <v>20</v>
      </c>
      <c r="M29" s="98"/>
      <c r="N29" s="99"/>
      <c r="O29" s="36"/>
      <c r="P29" s="33"/>
      <c r="Q29" s="36"/>
      <c r="R29" s="17"/>
    </row>
    <row r="30" spans="1:18" ht="8.25" customHeight="1">
      <c r="A30" s="65"/>
      <c r="B30" s="67"/>
      <c r="C30" s="67"/>
      <c r="D30" s="67"/>
      <c r="E30" s="67"/>
      <c r="F30" s="67"/>
      <c r="G30" s="67"/>
      <c r="H30" s="67"/>
      <c r="I30" s="67"/>
      <c r="J30" s="10"/>
      <c r="K30" s="10"/>
      <c r="L30" s="14"/>
      <c r="M30" s="64"/>
      <c r="N30" s="64"/>
      <c r="O30" s="68"/>
      <c r="P30" s="64"/>
      <c r="Q30" s="68"/>
      <c r="R30" s="72"/>
    </row>
    <row r="31" spans="1:18" ht="22.5" customHeight="1">
      <c r="A31" s="137" t="s">
        <v>110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</row>
    <row r="32" spans="1:18" ht="22.5" customHeight="1">
      <c r="A32" s="137" t="s">
        <v>109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1:18" ht="22.5" customHeight="1">
      <c r="A33" s="137" t="s">
        <v>112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</row>
    <row r="34" spans="1:18" ht="30.75" customHeight="1">
      <c r="A34" s="134" t="s">
        <v>111</v>
      </c>
      <c r="B34" s="135"/>
      <c r="C34" s="135"/>
      <c r="D34" s="135"/>
      <c r="E34" s="135"/>
      <c r="F34" s="134"/>
      <c r="G34" s="135"/>
      <c r="H34" s="135"/>
      <c r="I34" s="136"/>
      <c r="J34" s="10"/>
      <c r="K34" s="10"/>
      <c r="L34" s="73"/>
      <c r="M34" s="134" t="s">
        <v>113</v>
      </c>
      <c r="N34" s="135"/>
      <c r="O34" s="135"/>
      <c r="P34" s="135"/>
      <c r="Q34" s="136"/>
      <c r="R34" s="77"/>
    </row>
    <row r="35" spans="1:18" ht="15" customHeight="1" thickBot="1">
      <c r="A35" s="11"/>
      <c r="B35" s="11"/>
      <c r="C35" s="11"/>
      <c r="D35" s="11"/>
      <c r="E35" s="11"/>
      <c r="F35" s="11"/>
      <c r="G35" s="11"/>
      <c r="H35" s="11"/>
      <c r="I35" s="11"/>
      <c r="J35" s="10"/>
      <c r="K35" s="10"/>
      <c r="L35" s="65"/>
      <c r="M35" s="69"/>
      <c r="N35" s="69"/>
      <c r="O35" s="71"/>
      <c r="P35" s="71"/>
      <c r="Q35" s="71"/>
      <c r="R35" s="75"/>
    </row>
    <row r="36" spans="1:18" ht="19.5" customHeight="1">
      <c r="A36" s="116" t="s">
        <v>85</v>
      </c>
      <c r="B36" s="117"/>
      <c r="C36" s="117"/>
      <c r="D36" s="117"/>
      <c r="E36" s="117"/>
      <c r="F36" s="117"/>
      <c r="G36" s="117"/>
      <c r="H36" s="117"/>
      <c r="I36" s="118"/>
      <c r="J36" s="116" t="s">
        <v>86</v>
      </c>
      <c r="K36" s="117"/>
      <c r="L36" s="117"/>
      <c r="M36" s="117"/>
      <c r="N36" s="117"/>
      <c r="O36" s="118"/>
      <c r="P36" s="71"/>
      <c r="Q36" s="71"/>
      <c r="R36" s="75"/>
    </row>
    <row r="37" spans="1:18" ht="19.5" customHeight="1">
      <c r="A37" s="128"/>
      <c r="B37" s="129"/>
      <c r="C37" s="129"/>
      <c r="D37" s="129"/>
      <c r="E37" s="129"/>
      <c r="F37" s="129"/>
      <c r="G37" s="129"/>
      <c r="H37" s="129"/>
      <c r="I37" s="130"/>
      <c r="J37" s="140"/>
      <c r="K37" s="141"/>
      <c r="L37" s="141"/>
      <c r="M37" s="141"/>
      <c r="N37" s="141"/>
      <c r="O37" s="142"/>
      <c r="P37" s="76"/>
      <c r="Q37" s="76"/>
      <c r="R37" s="76"/>
    </row>
    <row r="38" spans="1:18" ht="19.5" customHeight="1">
      <c r="A38" s="131"/>
      <c r="B38" s="132"/>
      <c r="C38" s="132"/>
      <c r="D38" s="132"/>
      <c r="E38" s="132"/>
      <c r="F38" s="132"/>
      <c r="G38" s="132"/>
      <c r="H38" s="132"/>
      <c r="I38" s="133"/>
      <c r="J38" s="140"/>
      <c r="K38" s="141"/>
      <c r="L38" s="141"/>
      <c r="M38" s="141"/>
      <c r="N38" s="141"/>
      <c r="O38" s="142"/>
      <c r="P38" s="11"/>
      <c r="Q38" s="11"/>
      <c r="R38" s="11"/>
    </row>
    <row r="39" spans="1:18" ht="20.25" customHeight="1">
      <c r="A39" s="143" t="s">
        <v>87</v>
      </c>
      <c r="B39" s="144"/>
      <c r="C39" s="144"/>
      <c r="D39" s="144"/>
      <c r="E39" s="144"/>
      <c r="F39" s="144"/>
      <c r="G39" s="144"/>
      <c r="H39" s="144"/>
      <c r="I39" s="145"/>
      <c r="J39" s="143" t="s">
        <v>87</v>
      </c>
      <c r="K39" s="144"/>
      <c r="L39" s="144"/>
      <c r="M39" s="144"/>
      <c r="N39" s="144"/>
      <c r="O39" s="145"/>
      <c r="P39" s="11"/>
      <c r="Q39" s="11"/>
      <c r="R39" s="11"/>
    </row>
    <row r="40" spans="1:18" ht="39.75" customHeight="1" thickBot="1">
      <c r="A40" s="124"/>
      <c r="B40" s="125"/>
      <c r="C40" s="125"/>
      <c r="D40" s="125"/>
      <c r="E40" s="125"/>
      <c r="F40" s="125"/>
      <c r="G40" s="125"/>
      <c r="H40" s="125"/>
      <c r="I40" s="126"/>
      <c r="J40" s="124"/>
      <c r="K40" s="125"/>
      <c r="L40" s="125"/>
      <c r="M40" s="125"/>
      <c r="N40" s="125"/>
      <c r="O40" s="126"/>
      <c r="P40" s="70"/>
      <c r="Q40" s="70"/>
      <c r="R40" s="70"/>
    </row>
    <row r="41" spans="1:18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2"/>
      <c r="K41" s="2"/>
      <c r="L41" s="2"/>
      <c r="M41" s="2"/>
      <c r="N41" s="74"/>
      <c r="O41" s="74"/>
      <c r="P41" s="74"/>
      <c r="Q41" s="74"/>
      <c r="R41" s="74"/>
    </row>
    <row r="42" spans="1:18" ht="17.25">
      <c r="A42" s="146" t="s">
        <v>0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27"/>
      <c r="Q42" s="12"/>
      <c r="R42" s="12"/>
    </row>
    <row r="43" spans="1:18" ht="42.75" customHeight="1">
      <c r="A43" s="127" t="str">
        <f ca="1">"令和"&amp;YEAR(NOW())-2018&amp;"("&amp;YEAR(NOW())&amp;")年"</f>
        <v>令和5(2023)年</v>
      </c>
      <c r="B43" s="127"/>
      <c r="C43" s="147"/>
      <c r="D43" s="147"/>
      <c r="E43" s="148" t="s">
        <v>89</v>
      </c>
      <c r="F43" s="148"/>
      <c r="G43" s="66"/>
      <c r="H43" s="30" t="s">
        <v>88</v>
      </c>
      <c r="I43" s="30"/>
      <c r="J43" s="139"/>
      <c r="K43" s="139"/>
      <c r="L43" s="139"/>
      <c r="M43" s="139"/>
      <c r="N43" s="138" t="s">
        <v>114</v>
      </c>
      <c r="O43" s="138"/>
      <c r="P43" s="95"/>
      <c r="Q43" s="95"/>
      <c r="R43" s="78" t="s">
        <v>1</v>
      </c>
    </row>
    <row r="44" spans="6:10" ht="18.75">
      <c r="F44" s="28"/>
      <c r="G44" s="28"/>
      <c r="H44" s="26"/>
      <c r="I44" s="26"/>
      <c r="J44" s="28"/>
    </row>
    <row r="45" ht="13.5">
      <c r="N45" s="31"/>
    </row>
    <row r="46" ht="13.5">
      <c r="N46" s="31"/>
    </row>
  </sheetData>
  <sheetProtection/>
  <mergeCells count="94">
    <mergeCell ref="N43:O43"/>
    <mergeCell ref="J43:M43"/>
    <mergeCell ref="J36:O36"/>
    <mergeCell ref="J37:O38"/>
    <mergeCell ref="J39:O39"/>
    <mergeCell ref="J40:O40"/>
    <mergeCell ref="A42:K42"/>
    <mergeCell ref="C43:D43"/>
    <mergeCell ref="E43:F43"/>
    <mergeCell ref="A39:I39"/>
    <mergeCell ref="M34:Q34"/>
    <mergeCell ref="M27:N27"/>
    <mergeCell ref="C28:E28"/>
    <mergeCell ref="M29:N29"/>
    <mergeCell ref="F28:I28"/>
    <mergeCell ref="A33:R33"/>
    <mergeCell ref="A31:R31"/>
    <mergeCell ref="A32:R32"/>
    <mergeCell ref="F27:I27"/>
    <mergeCell ref="M24:N24"/>
    <mergeCell ref="C29:E29"/>
    <mergeCell ref="F29:I29"/>
    <mergeCell ref="C24:E24"/>
    <mergeCell ref="F24:I24"/>
    <mergeCell ref="C26:E26"/>
    <mergeCell ref="M25:N25"/>
    <mergeCell ref="M26:N26"/>
    <mergeCell ref="M28:N28"/>
    <mergeCell ref="C25:E25"/>
    <mergeCell ref="A40:I40"/>
    <mergeCell ref="C19:E19"/>
    <mergeCell ref="F19:I19"/>
    <mergeCell ref="F26:I26"/>
    <mergeCell ref="A43:B43"/>
    <mergeCell ref="C20:E20"/>
    <mergeCell ref="F20:I20"/>
    <mergeCell ref="A37:I38"/>
    <mergeCell ref="A34:E34"/>
    <mergeCell ref="F34:I34"/>
    <mergeCell ref="A36:I36"/>
    <mergeCell ref="C23:E23"/>
    <mergeCell ref="F23:I23"/>
    <mergeCell ref="C16:E16"/>
    <mergeCell ref="F18:I18"/>
    <mergeCell ref="C18:E18"/>
    <mergeCell ref="C21:E21"/>
    <mergeCell ref="F21:I21"/>
    <mergeCell ref="P8:Q8"/>
    <mergeCell ref="F25:I25"/>
    <mergeCell ref="C22:E22"/>
    <mergeCell ref="C27:E27"/>
    <mergeCell ref="M20:N20"/>
    <mergeCell ref="M21:N21"/>
    <mergeCell ref="M22:N22"/>
    <mergeCell ref="M23:N23"/>
    <mergeCell ref="M18:N18"/>
    <mergeCell ref="F22:I22"/>
    <mergeCell ref="A3:R3"/>
    <mergeCell ref="M17:N17"/>
    <mergeCell ref="M14:N14"/>
    <mergeCell ref="M16:N16"/>
    <mergeCell ref="C13:E13"/>
    <mergeCell ref="M13:N13"/>
    <mergeCell ref="C17:E17"/>
    <mergeCell ref="A5:B5"/>
    <mergeCell ref="B8:E8"/>
    <mergeCell ref="M7:P7"/>
    <mergeCell ref="P1:Q1"/>
    <mergeCell ref="F11:I11"/>
    <mergeCell ref="F12:I12"/>
    <mergeCell ref="F13:I13"/>
    <mergeCell ref="F7:I7"/>
    <mergeCell ref="F17:I17"/>
    <mergeCell ref="M15:N15"/>
    <mergeCell ref="F16:I16"/>
    <mergeCell ref="L5:M5"/>
    <mergeCell ref="F8:I8"/>
    <mergeCell ref="P43:Q43"/>
    <mergeCell ref="M9:N9"/>
    <mergeCell ref="C10:E10"/>
    <mergeCell ref="C11:E11"/>
    <mergeCell ref="C12:E12"/>
    <mergeCell ref="M10:N10"/>
    <mergeCell ref="M11:N11"/>
    <mergeCell ref="M12:N12"/>
    <mergeCell ref="M19:N19"/>
    <mergeCell ref="F9:I9"/>
    <mergeCell ref="F14:I14"/>
    <mergeCell ref="F15:I15"/>
    <mergeCell ref="B7:C7"/>
    <mergeCell ref="C14:E14"/>
    <mergeCell ref="C9:E9"/>
    <mergeCell ref="C15:E15"/>
    <mergeCell ref="F10:I10"/>
  </mergeCells>
  <conditionalFormatting sqref="R1">
    <cfRule type="cellIs" priority="17" dxfId="23" operator="equal" stopIfTrue="1">
      <formula>0</formula>
    </cfRule>
    <cfRule type="cellIs" priority="20" dxfId="24" operator="equal" stopIfTrue="1">
      <formula>0</formula>
    </cfRule>
    <cfRule type="cellIs" priority="21" dxfId="24" operator="equal" stopIfTrue="1">
      <formula>""""""</formula>
    </cfRule>
  </conditionalFormatting>
  <conditionalFormatting sqref="A40:J40 J43">
    <cfRule type="cellIs" priority="16" dxfId="23" operator="equal" stopIfTrue="1">
      <formula>0</formula>
    </cfRule>
  </conditionalFormatting>
  <conditionalFormatting sqref="A38:I38 A37:J37">
    <cfRule type="cellIs" priority="10" dxfId="23" operator="equal" stopIfTrue="1">
      <formula>0</formula>
    </cfRule>
    <cfRule type="cellIs" priority="11" dxfId="24" operator="equal" stopIfTrue="1">
      <formula>0</formula>
    </cfRule>
  </conditionalFormatting>
  <conditionalFormatting sqref="R34">
    <cfRule type="cellIs" priority="3" dxfId="23" operator="equal" stopIfTrue="1">
      <formula>0</formula>
    </cfRule>
  </conditionalFormatting>
  <conditionalFormatting sqref="F34:I34">
    <cfRule type="cellIs" priority="2" dxfId="1" operator="equal" stopIfTrue="1">
      <formula>0</formula>
    </cfRule>
  </conditionalFormatting>
  <conditionalFormatting sqref="P43">
    <cfRule type="cellIs" priority="1" dxfId="23" operator="equal" stopIfTrue="1">
      <formula>0</formula>
    </cfRule>
  </conditionalFormatting>
  <dataValidations count="7">
    <dataValidation allowBlank="1" showInputMessage="1" showErrorMessage="1" imeMode="on" sqref="R34:R35 N45:N46 J43 P43"/>
    <dataValidation type="whole" allowBlank="1" showInputMessage="1" showErrorMessage="1" errorTitle="数字が範囲外です" error="101から132の間の数字を入力して下さい" imeMode="halfAlpha" sqref="R1">
      <formula1>101</formula1>
      <formula2>134</formula2>
    </dataValidation>
    <dataValidation allowBlank="1" showInputMessage="1" showErrorMessage="1" imeMode="off" sqref="C43 G43 A40:J40"/>
    <dataValidation type="list" allowBlank="1" showInputMessage="1" showErrorMessage="1" imeMode="on" sqref="N43">
      <formula1>高校リスト</formula1>
    </dataValidation>
    <dataValidation allowBlank="1" showInputMessage="1" showErrorMessage="1" imeMode="hiragana" sqref="O35 P10:P30 B10:B29 M10:N30 A37:I38 J37"/>
    <dataValidation type="whole" allowBlank="1" showInputMessage="1" showErrorMessage="1" errorTitle="数値が範囲外です" error="1から3しか入力できません" imeMode="halfAlpha" sqref="O10:O30 Q10:Q30">
      <formula1>1</formula1>
      <formula2>3</formula2>
    </dataValidation>
    <dataValidation type="whole" allowBlank="1" showInputMessage="1" showErrorMessage="1" error="1から3までしか入力できません" imeMode="halfAlpha" sqref="C10:E29">
      <formula1>1</formula1>
      <formula2>3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">
      <selection activeCell="A10" sqref="A10:I29"/>
    </sheetView>
  </sheetViews>
  <sheetFormatPr defaultColWidth="9.00390625" defaultRowHeight="13.5"/>
  <cols>
    <col min="1" max="1" width="2.875" style="0" customWidth="1"/>
    <col min="2" max="2" width="15.00390625" style="0" customWidth="1"/>
    <col min="3" max="3" width="1.37890625" style="0" customWidth="1"/>
    <col min="4" max="4" width="1.875" style="0" customWidth="1"/>
    <col min="5" max="6" width="1.37890625" style="0" customWidth="1"/>
    <col min="7" max="8" width="3.25390625" style="0" customWidth="1"/>
    <col min="9" max="9" width="1.37890625" style="0" customWidth="1"/>
    <col min="10" max="11" width="9.00390625" style="0" customWidth="1"/>
    <col min="12" max="12" width="3.00390625" style="0" customWidth="1"/>
    <col min="13" max="13" width="11.125" style="0" customWidth="1"/>
    <col min="14" max="14" width="4.625" style="0" customWidth="1"/>
    <col min="15" max="15" width="4.50390625" style="0" customWidth="1"/>
    <col min="16" max="16" width="15.625" style="0" customWidth="1"/>
    <col min="17" max="17" width="4.50390625" style="0" customWidth="1"/>
    <col min="18" max="18" width="9.75390625" style="0" customWidth="1"/>
  </cols>
  <sheetData>
    <row r="1" spans="1:18" ht="35.2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49" t="s">
        <v>5</v>
      </c>
      <c r="Q1" s="149"/>
      <c r="R1" s="39">
        <f>IF('男子入力シート'!R1&lt;&gt;0,'男子入力シート'!R1,"")</f>
      </c>
    </row>
    <row r="2" spans="1:18" ht="7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48.75" customHeight="1">
      <c r="A3" s="109" t="str">
        <f ca="1">"令和"&amp;YEAR(NOW())-2018&amp;"("&amp;YEAR(NOW())&amp;")年度冬期湘南地区高等学校テニス大会
(第"&amp;YEAR(NOW())-1980&amp;"回個人戦及び団体戦参加)　申込書(男子)"</f>
        <v>令和5(2023)年度冬期湘南地区高等学校テニス大会
(第43回個人戦及び団体戦参加)　申込書(男子)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7.5" customHeight="1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27.75" customHeight="1">
      <c r="A5" s="150" t="s">
        <v>90</v>
      </c>
      <c r="B5" s="150"/>
      <c r="C5" s="43"/>
      <c r="D5" s="43"/>
      <c r="E5" s="43"/>
      <c r="F5" s="43"/>
      <c r="G5" s="43"/>
      <c r="H5" s="43"/>
      <c r="I5" s="43"/>
      <c r="J5" s="43"/>
      <c r="K5" s="43"/>
      <c r="L5" s="150" t="s">
        <v>91</v>
      </c>
      <c r="M5" s="150"/>
      <c r="N5" s="42"/>
      <c r="O5" s="43"/>
      <c r="P5" s="43"/>
      <c r="Q5" s="43"/>
      <c r="R5" s="43"/>
    </row>
    <row r="6" spans="1:18" ht="7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28.5" customHeight="1">
      <c r="A7" s="44" t="s">
        <v>2</v>
      </c>
      <c r="B7" s="151"/>
      <c r="C7" s="151"/>
      <c r="D7" s="45" t="s">
        <v>3</v>
      </c>
      <c r="E7" s="46"/>
      <c r="F7" s="152" t="s">
        <v>5</v>
      </c>
      <c r="G7" s="153"/>
      <c r="H7" s="153"/>
      <c r="I7" s="154"/>
      <c r="J7" s="43"/>
      <c r="K7" s="43"/>
      <c r="L7" s="44" t="s">
        <v>2</v>
      </c>
      <c r="M7" s="151">
        <f>IF($J$38&lt;&gt;"",IF(ISERROR(FIND("県立",$J$38)),$J$38,MID($J$38,FIND("県立",$J$38)+2,20)),"")</f>
      </c>
      <c r="N7" s="151"/>
      <c r="O7" s="151"/>
      <c r="P7" s="151"/>
      <c r="Q7" s="45" t="s">
        <v>3</v>
      </c>
      <c r="R7" s="47" t="s">
        <v>5</v>
      </c>
    </row>
    <row r="8" spans="1:18" ht="20.25" customHeight="1">
      <c r="A8" s="48"/>
      <c r="B8" s="155" t="str">
        <f>IF($M$38="高等学校長","高等学校",IF($M$38="高等部","高等部",""))&amp;IF($R$1&gt;132,"(定)","")</f>
        <v>高等学校(定)</v>
      </c>
      <c r="C8" s="156"/>
      <c r="D8" s="156"/>
      <c r="E8" s="157"/>
      <c r="F8" s="158"/>
      <c r="G8" s="159"/>
      <c r="H8" s="159"/>
      <c r="I8" s="160"/>
      <c r="J8" s="43"/>
      <c r="K8" s="43"/>
      <c r="L8" s="49"/>
      <c r="M8" s="50"/>
      <c r="N8" s="50"/>
      <c r="O8" s="50"/>
      <c r="P8" s="155" t="str">
        <f>IF($M$38="高等学校長","高等学校",IF($M$38="高等部","高等部",""))&amp;IF($R$1&gt;132,"(定)","")</f>
        <v>高等学校(定)</v>
      </c>
      <c r="Q8" s="161"/>
      <c r="R8" s="51">
        <f>IF($R$1&gt;0,$R$1,"")</f>
      </c>
    </row>
    <row r="9" spans="1:18" ht="13.5">
      <c r="A9" s="52"/>
      <c r="B9" s="53" t="s">
        <v>67</v>
      </c>
      <c r="C9" s="162" t="s">
        <v>63</v>
      </c>
      <c r="D9" s="162"/>
      <c r="E9" s="163"/>
      <c r="F9" s="164" t="s">
        <v>4</v>
      </c>
      <c r="G9" s="165"/>
      <c r="H9" s="165"/>
      <c r="I9" s="166"/>
      <c r="J9" s="43"/>
      <c r="K9" s="43"/>
      <c r="L9" s="52"/>
      <c r="M9" s="164" t="s">
        <v>67</v>
      </c>
      <c r="N9" s="165"/>
      <c r="O9" s="54" t="s">
        <v>63</v>
      </c>
      <c r="P9" s="53" t="s">
        <v>67</v>
      </c>
      <c r="Q9" s="54" t="s">
        <v>63</v>
      </c>
      <c r="R9" s="55" t="s">
        <v>4</v>
      </c>
    </row>
    <row r="10" spans="1:18" ht="24.75" customHeight="1">
      <c r="A10" s="82"/>
      <c r="B10" s="83"/>
      <c r="C10" s="167"/>
      <c r="D10" s="167"/>
      <c r="E10" s="168"/>
      <c r="F10" s="169"/>
      <c r="G10" s="170"/>
      <c r="H10" s="170"/>
      <c r="I10" s="171"/>
      <c r="J10" s="56"/>
      <c r="K10" s="56"/>
      <c r="L10" s="57">
        <v>21</v>
      </c>
      <c r="M10" s="98"/>
      <c r="N10" s="99"/>
      <c r="O10" s="36"/>
      <c r="P10" s="33"/>
      <c r="Q10" s="36"/>
      <c r="R10" s="58"/>
    </row>
    <row r="11" spans="1:18" ht="24.75" customHeight="1">
      <c r="A11" s="82"/>
      <c r="B11" s="83"/>
      <c r="C11" s="167"/>
      <c r="D11" s="167"/>
      <c r="E11" s="168"/>
      <c r="F11" s="169"/>
      <c r="G11" s="170"/>
      <c r="H11" s="170"/>
      <c r="I11" s="171"/>
      <c r="J11" s="56"/>
      <c r="K11" s="56"/>
      <c r="L11" s="57">
        <v>22</v>
      </c>
      <c r="M11" s="98"/>
      <c r="N11" s="99"/>
      <c r="O11" s="36"/>
      <c r="P11" s="33"/>
      <c r="Q11" s="36"/>
      <c r="R11" s="58"/>
    </row>
    <row r="12" spans="1:18" ht="24.75" customHeight="1">
      <c r="A12" s="82"/>
      <c r="B12" s="83"/>
      <c r="C12" s="167"/>
      <c r="D12" s="167"/>
      <c r="E12" s="168"/>
      <c r="F12" s="169"/>
      <c r="G12" s="170"/>
      <c r="H12" s="170"/>
      <c r="I12" s="171"/>
      <c r="J12" s="56"/>
      <c r="K12" s="56"/>
      <c r="L12" s="57">
        <v>23</v>
      </c>
      <c r="M12" s="98"/>
      <c r="N12" s="99"/>
      <c r="O12" s="36"/>
      <c r="P12" s="33"/>
      <c r="Q12" s="36"/>
      <c r="R12" s="58"/>
    </row>
    <row r="13" spans="1:18" ht="24.75" customHeight="1">
      <c r="A13" s="82"/>
      <c r="B13" s="83"/>
      <c r="C13" s="167"/>
      <c r="D13" s="167"/>
      <c r="E13" s="168"/>
      <c r="F13" s="169"/>
      <c r="G13" s="170"/>
      <c r="H13" s="170"/>
      <c r="I13" s="171"/>
      <c r="J13" s="56"/>
      <c r="K13" s="56"/>
      <c r="L13" s="57">
        <v>24</v>
      </c>
      <c r="M13" s="98"/>
      <c r="N13" s="99"/>
      <c r="O13" s="36"/>
      <c r="P13" s="33"/>
      <c r="Q13" s="36"/>
      <c r="R13" s="58"/>
    </row>
    <row r="14" spans="1:18" ht="24.75" customHeight="1">
      <c r="A14" s="82"/>
      <c r="B14" s="83"/>
      <c r="C14" s="167"/>
      <c r="D14" s="167"/>
      <c r="E14" s="168"/>
      <c r="F14" s="169"/>
      <c r="G14" s="170"/>
      <c r="H14" s="170"/>
      <c r="I14" s="171"/>
      <c r="J14" s="56"/>
      <c r="K14" s="56"/>
      <c r="L14" s="57">
        <v>25</v>
      </c>
      <c r="M14" s="98"/>
      <c r="N14" s="99"/>
      <c r="O14" s="36"/>
      <c r="P14" s="33"/>
      <c r="Q14" s="36"/>
      <c r="R14" s="58"/>
    </row>
    <row r="15" spans="1:18" ht="24.75" customHeight="1">
      <c r="A15" s="82"/>
      <c r="B15" s="83"/>
      <c r="C15" s="167"/>
      <c r="D15" s="167"/>
      <c r="E15" s="168"/>
      <c r="F15" s="169"/>
      <c r="G15" s="170"/>
      <c r="H15" s="170"/>
      <c r="I15" s="171"/>
      <c r="J15" s="56"/>
      <c r="K15" s="56"/>
      <c r="L15" s="57">
        <v>26</v>
      </c>
      <c r="M15" s="98"/>
      <c r="N15" s="99"/>
      <c r="O15" s="36"/>
      <c r="P15" s="33"/>
      <c r="Q15" s="36"/>
      <c r="R15" s="58"/>
    </row>
    <row r="16" spans="1:18" ht="24.75" customHeight="1">
      <c r="A16" s="82"/>
      <c r="B16" s="83"/>
      <c r="C16" s="167"/>
      <c r="D16" s="167"/>
      <c r="E16" s="168"/>
      <c r="F16" s="169"/>
      <c r="G16" s="170"/>
      <c r="H16" s="170"/>
      <c r="I16" s="171"/>
      <c r="J16" s="56"/>
      <c r="K16" s="56"/>
      <c r="L16" s="57">
        <v>27</v>
      </c>
      <c r="M16" s="98"/>
      <c r="N16" s="99"/>
      <c r="O16" s="36"/>
      <c r="P16" s="33"/>
      <c r="Q16" s="36"/>
      <c r="R16" s="58"/>
    </row>
    <row r="17" spans="1:18" ht="24.75" customHeight="1">
      <c r="A17" s="82"/>
      <c r="B17" s="83"/>
      <c r="C17" s="167"/>
      <c r="D17" s="167"/>
      <c r="E17" s="168"/>
      <c r="F17" s="169"/>
      <c r="G17" s="170"/>
      <c r="H17" s="170"/>
      <c r="I17" s="171"/>
      <c r="J17" s="56"/>
      <c r="K17" s="56"/>
      <c r="L17" s="57">
        <v>28</v>
      </c>
      <c r="M17" s="98"/>
      <c r="N17" s="99"/>
      <c r="O17" s="36"/>
      <c r="P17" s="33"/>
      <c r="Q17" s="36"/>
      <c r="R17" s="58"/>
    </row>
    <row r="18" spans="1:18" ht="24.75" customHeight="1">
      <c r="A18" s="84"/>
      <c r="B18" s="83"/>
      <c r="C18" s="167"/>
      <c r="D18" s="167"/>
      <c r="E18" s="168"/>
      <c r="F18" s="169"/>
      <c r="G18" s="170"/>
      <c r="H18" s="170"/>
      <c r="I18" s="171"/>
      <c r="J18" s="56"/>
      <c r="K18" s="56"/>
      <c r="L18" s="57">
        <v>29</v>
      </c>
      <c r="M18" s="98"/>
      <c r="N18" s="99"/>
      <c r="O18" s="36"/>
      <c r="P18" s="33"/>
      <c r="Q18" s="36"/>
      <c r="R18" s="58"/>
    </row>
    <row r="19" spans="1:18" ht="24.75" customHeight="1">
      <c r="A19" s="84"/>
      <c r="B19" s="83"/>
      <c r="C19" s="167"/>
      <c r="D19" s="167"/>
      <c r="E19" s="168"/>
      <c r="F19" s="169"/>
      <c r="G19" s="170"/>
      <c r="H19" s="170"/>
      <c r="I19" s="171"/>
      <c r="J19" s="56"/>
      <c r="K19" s="56"/>
      <c r="L19" s="57">
        <v>30</v>
      </c>
      <c r="M19" s="98"/>
      <c r="N19" s="99"/>
      <c r="O19" s="36"/>
      <c r="P19" s="33"/>
      <c r="Q19" s="36"/>
      <c r="R19" s="58"/>
    </row>
    <row r="20" spans="1:18" ht="24.75" customHeight="1">
      <c r="A20" s="84"/>
      <c r="B20" s="83"/>
      <c r="C20" s="167"/>
      <c r="D20" s="167"/>
      <c r="E20" s="168"/>
      <c r="F20" s="169"/>
      <c r="G20" s="170"/>
      <c r="H20" s="170"/>
      <c r="I20" s="171"/>
      <c r="J20" s="56"/>
      <c r="K20" s="56"/>
      <c r="L20" s="57">
        <v>31</v>
      </c>
      <c r="M20" s="98"/>
      <c r="N20" s="99"/>
      <c r="O20" s="36"/>
      <c r="P20" s="33"/>
      <c r="Q20" s="36"/>
      <c r="R20" s="58"/>
    </row>
    <row r="21" spans="1:18" ht="24.75" customHeight="1">
      <c r="A21" s="84"/>
      <c r="B21" s="83"/>
      <c r="C21" s="167"/>
      <c r="D21" s="167"/>
      <c r="E21" s="168"/>
      <c r="F21" s="169"/>
      <c r="G21" s="170"/>
      <c r="H21" s="170"/>
      <c r="I21" s="171"/>
      <c r="J21" s="56"/>
      <c r="K21" s="56"/>
      <c r="L21" s="57">
        <v>32</v>
      </c>
      <c r="M21" s="98"/>
      <c r="N21" s="99"/>
      <c r="O21" s="36"/>
      <c r="P21" s="33"/>
      <c r="Q21" s="36"/>
      <c r="R21" s="58"/>
    </row>
    <row r="22" spans="1:18" ht="24.75" customHeight="1">
      <c r="A22" s="84"/>
      <c r="B22" s="83"/>
      <c r="C22" s="167"/>
      <c r="D22" s="167"/>
      <c r="E22" s="168"/>
      <c r="F22" s="169"/>
      <c r="G22" s="170"/>
      <c r="H22" s="170"/>
      <c r="I22" s="171"/>
      <c r="J22" s="56"/>
      <c r="K22" s="56"/>
      <c r="L22" s="57">
        <v>33</v>
      </c>
      <c r="M22" s="98"/>
      <c r="N22" s="99"/>
      <c r="O22" s="36"/>
      <c r="P22" s="33"/>
      <c r="Q22" s="36"/>
      <c r="R22" s="58"/>
    </row>
    <row r="23" spans="1:18" ht="24.75" customHeight="1">
      <c r="A23" s="84"/>
      <c r="B23" s="83"/>
      <c r="C23" s="167"/>
      <c r="D23" s="167"/>
      <c r="E23" s="168"/>
      <c r="F23" s="169"/>
      <c r="G23" s="170"/>
      <c r="H23" s="170"/>
      <c r="I23" s="171"/>
      <c r="J23" s="56"/>
      <c r="K23" s="56"/>
      <c r="L23" s="57">
        <v>34</v>
      </c>
      <c r="M23" s="98"/>
      <c r="N23" s="99"/>
      <c r="O23" s="36"/>
      <c r="P23" s="33"/>
      <c r="Q23" s="36"/>
      <c r="R23" s="58"/>
    </row>
    <row r="24" spans="1:18" ht="24.75" customHeight="1">
      <c r="A24" s="84"/>
      <c r="B24" s="83"/>
      <c r="C24" s="167"/>
      <c r="D24" s="167"/>
      <c r="E24" s="168"/>
      <c r="F24" s="169"/>
      <c r="G24" s="170"/>
      <c r="H24" s="170"/>
      <c r="I24" s="171"/>
      <c r="J24" s="56"/>
      <c r="K24" s="56"/>
      <c r="L24" s="57">
        <v>35</v>
      </c>
      <c r="M24" s="98"/>
      <c r="N24" s="99"/>
      <c r="O24" s="36"/>
      <c r="P24" s="33"/>
      <c r="Q24" s="36"/>
      <c r="R24" s="58"/>
    </row>
    <row r="25" spans="1:18" ht="27" customHeight="1">
      <c r="A25" s="84"/>
      <c r="B25" s="83"/>
      <c r="C25" s="167"/>
      <c r="D25" s="167"/>
      <c r="E25" s="168"/>
      <c r="F25" s="169"/>
      <c r="G25" s="170"/>
      <c r="H25" s="170"/>
      <c r="I25" s="171"/>
      <c r="J25" s="56"/>
      <c r="K25" s="56"/>
      <c r="L25" s="57">
        <v>36</v>
      </c>
      <c r="M25" s="98"/>
      <c r="N25" s="99"/>
      <c r="O25" s="36"/>
      <c r="P25" s="33"/>
      <c r="Q25" s="36"/>
      <c r="R25" s="58"/>
    </row>
    <row r="26" spans="1:18" ht="27" customHeight="1">
      <c r="A26" s="84"/>
      <c r="B26" s="83"/>
      <c r="C26" s="167"/>
      <c r="D26" s="167"/>
      <c r="E26" s="168"/>
      <c r="F26" s="169"/>
      <c r="G26" s="170"/>
      <c r="H26" s="170"/>
      <c r="I26" s="171"/>
      <c r="J26" s="56"/>
      <c r="K26" s="56"/>
      <c r="L26" s="57">
        <v>37</v>
      </c>
      <c r="M26" s="98"/>
      <c r="N26" s="99"/>
      <c r="O26" s="36"/>
      <c r="P26" s="33"/>
      <c r="Q26" s="36"/>
      <c r="R26" s="58"/>
    </row>
    <row r="27" spans="1:18" ht="27" customHeight="1">
      <c r="A27" s="84"/>
      <c r="B27" s="83"/>
      <c r="C27" s="167"/>
      <c r="D27" s="167"/>
      <c r="E27" s="168"/>
      <c r="F27" s="169"/>
      <c r="G27" s="170"/>
      <c r="H27" s="170"/>
      <c r="I27" s="171"/>
      <c r="J27" s="56"/>
      <c r="K27" s="56"/>
      <c r="L27" s="57">
        <v>38</v>
      </c>
      <c r="M27" s="98"/>
      <c r="N27" s="99"/>
      <c r="O27" s="36"/>
      <c r="P27" s="33"/>
      <c r="Q27" s="36"/>
      <c r="R27" s="58"/>
    </row>
    <row r="28" spans="1:18" ht="27" customHeight="1">
      <c r="A28" s="84"/>
      <c r="B28" s="83"/>
      <c r="C28" s="167"/>
      <c r="D28" s="167"/>
      <c r="E28" s="168"/>
      <c r="F28" s="169"/>
      <c r="G28" s="170"/>
      <c r="H28" s="170"/>
      <c r="I28" s="171"/>
      <c r="J28" s="56"/>
      <c r="K28" s="56"/>
      <c r="L28" s="57">
        <v>39</v>
      </c>
      <c r="M28" s="98"/>
      <c r="N28" s="99"/>
      <c r="O28" s="36"/>
      <c r="P28" s="33"/>
      <c r="Q28" s="36"/>
      <c r="R28" s="58"/>
    </row>
    <row r="29" spans="1:18" ht="27" customHeight="1">
      <c r="A29" s="84"/>
      <c r="B29" s="83"/>
      <c r="C29" s="167"/>
      <c r="D29" s="167"/>
      <c r="E29" s="168"/>
      <c r="F29" s="169"/>
      <c r="G29" s="170"/>
      <c r="H29" s="170"/>
      <c r="I29" s="171"/>
      <c r="J29" s="56"/>
      <c r="K29" s="56"/>
      <c r="L29" s="57">
        <v>40</v>
      </c>
      <c r="M29" s="98"/>
      <c r="N29" s="99"/>
      <c r="O29" s="36"/>
      <c r="P29" s="33"/>
      <c r="Q29" s="36"/>
      <c r="R29" s="58"/>
    </row>
    <row r="30" spans="1:18" ht="19.5" customHeight="1" thickBot="1">
      <c r="A30" s="59"/>
      <c r="B30" s="59"/>
      <c r="C30" s="59"/>
      <c r="D30" s="59"/>
      <c r="E30" s="59"/>
      <c r="F30" s="59"/>
      <c r="G30" s="59"/>
      <c r="H30" s="59"/>
      <c r="I30" s="59"/>
      <c r="J30" s="56"/>
      <c r="K30" s="56"/>
      <c r="L30" s="38"/>
      <c r="M30" s="32"/>
      <c r="N30" s="32"/>
      <c r="O30" s="60"/>
      <c r="P30" s="32"/>
      <c r="Q30" s="60"/>
      <c r="R30" s="60"/>
    </row>
    <row r="31" spans="1:18" ht="19.5" customHeight="1">
      <c r="A31" s="176" t="s">
        <v>85</v>
      </c>
      <c r="B31" s="177"/>
      <c r="C31" s="177"/>
      <c r="D31" s="177"/>
      <c r="E31" s="177"/>
      <c r="F31" s="177"/>
      <c r="G31" s="177"/>
      <c r="H31" s="177"/>
      <c r="I31" s="178"/>
      <c r="J31" s="179" t="s">
        <v>86</v>
      </c>
      <c r="K31" s="180"/>
      <c r="L31" s="180"/>
      <c r="M31" s="181"/>
      <c r="N31" s="182" t="s">
        <v>93</v>
      </c>
      <c r="O31" s="183"/>
      <c r="P31" s="183"/>
      <c r="Q31" s="183"/>
      <c r="R31" s="183"/>
    </row>
    <row r="32" spans="1:18" ht="19.5" customHeight="1">
      <c r="A32" s="184">
        <f>IF('男子入力シート'!A37&lt;&gt;"",'男子入力シート'!A37,"")</f>
      </c>
      <c r="B32" s="151"/>
      <c r="C32" s="151"/>
      <c r="D32" s="151"/>
      <c r="E32" s="151"/>
      <c r="F32" s="151"/>
      <c r="G32" s="151"/>
      <c r="H32" s="151"/>
      <c r="I32" s="185"/>
      <c r="J32" s="151">
        <f>IF('男子入力シート'!J37&lt;&gt;"",'男子入力シート'!J37,"")</f>
      </c>
      <c r="K32" s="151"/>
      <c r="L32" s="151"/>
      <c r="M32" s="185"/>
      <c r="N32" s="189" t="s">
        <v>94</v>
      </c>
      <c r="O32" s="190"/>
      <c r="P32" s="190"/>
      <c r="Q32" s="190"/>
      <c r="R32" s="190"/>
    </row>
    <row r="33" spans="1:18" ht="19.5" customHeight="1">
      <c r="A33" s="186"/>
      <c r="B33" s="187"/>
      <c r="C33" s="187"/>
      <c r="D33" s="187"/>
      <c r="E33" s="187"/>
      <c r="F33" s="187"/>
      <c r="G33" s="187"/>
      <c r="H33" s="187"/>
      <c r="I33" s="188"/>
      <c r="J33" s="187"/>
      <c r="K33" s="187"/>
      <c r="L33" s="187"/>
      <c r="M33" s="188"/>
      <c r="N33" s="189" t="s">
        <v>95</v>
      </c>
      <c r="O33" s="191"/>
      <c r="P33" s="191"/>
      <c r="Q33" s="191"/>
      <c r="R33" s="191"/>
    </row>
    <row r="34" spans="1:18" ht="20.25" customHeight="1">
      <c r="A34" s="173" t="s">
        <v>87</v>
      </c>
      <c r="B34" s="174"/>
      <c r="C34" s="174"/>
      <c r="D34" s="174"/>
      <c r="E34" s="174"/>
      <c r="F34" s="174"/>
      <c r="G34" s="174"/>
      <c r="H34" s="174"/>
      <c r="I34" s="175"/>
      <c r="J34" s="194" t="s">
        <v>87</v>
      </c>
      <c r="K34" s="195"/>
      <c r="L34" s="195"/>
      <c r="M34" s="196"/>
      <c r="N34" s="192" t="s">
        <v>108</v>
      </c>
      <c r="O34" s="193"/>
      <c r="P34" s="193"/>
      <c r="Q34" s="193"/>
      <c r="R34" s="193"/>
    </row>
    <row r="35" spans="1:18" ht="39.75" customHeight="1" thickBot="1">
      <c r="A35" s="197">
        <f>IF('男子入力シート'!A40&lt;&gt;"",'男子入力シート'!A40,"")</f>
      </c>
      <c r="B35" s="198"/>
      <c r="C35" s="198"/>
      <c r="D35" s="198"/>
      <c r="E35" s="198"/>
      <c r="F35" s="198"/>
      <c r="G35" s="198"/>
      <c r="H35" s="198"/>
      <c r="I35" s="199"/>
      <c r="J35" s="198">
        <f>IF('男子入力シート'!J40&lt;&gt;"",'男子入力シート'!J40,"")</f>
      </c>
      <c r="K35" s="198"/>
      <c r="L35" s="198"/>
      <c r="M35" s="199"/>
      <c r="N35" s="192"/>
      <c r="O35" s="193"/>
      <c r="P35" s="193"/>
      <c r="Q35" s="193"/>
      <c r="R35" s="193"/>
    </row>
    <row r="36" spans="1:18" ht="19.5" customHeight="1">
      <c r="A36" s="61"/>
      <c r="B36" s="61"/>
      <c r="C36" s="61"/>
      <c r="D36" s="61"/>
      <c r="E36" s="61"/>
      <c r="F36" s="61"/>
      <c r="G36" s="61"/>
      <c r="H36" s="61"/>
      <c r="I36" s="61"/>
      <c r="J36" s="43"/>
      <c r="K36" s="43"/>
      <c r="L36" s="43"/>
      <c r="M36" s="43"/>
      <c r="N36" s="43"/>
      <c r="O36" s="43"/>
      <c r="P36" s="61"/>
      <c r="Q36" s="61"/>
      <c r="R36" s="61"/>
    </row>
    <row r="37" spans="1:18" ht="17.25">
      <c r="A37" s="200" t="s">
        <v>0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62"/>
      <c r="M37" s="40"/>
      <c r="N37" s="40"/>
      <c r="O37" s="40"/>
      <c r="P37" s="40"/>
      <c r="Q37" s="61"/>
      <c r="R37" s="61"/>
    </row>
    <row r="38" spans="1:18" ht="42.75" customHeight="1">
      <c r="A38" s="127" t="str">
        <f ca="1">"令和"&amp;YEAR(NOW())-2018&amp;"("&amp;YEAR(NOW())&amp;")年"</f>
        <v>令和5(2023)年</v>
      </c>
      <c r="B38" s="127"/>
      <c r="C38" s="148">
        <f>IF('男子入力シート'!C43&lt;&gt;0,'男子入力シート'!C43,"")</f>
      </c>
      <c r="D38" s="148"/>
      <c r="E38" s="148" t="s">
        <v>89</v>
      </c>
      <c r="F38" s="148"/>
      <c r="G38" s="26">
        <f>IF('男子入力シート'!G43&lt;&gt;0,'男子入力シート'!G43,"")</f>
      </c>
      <c r="H38" s="30" t="s">
        <v>88</v>
      </c>
      <c r="I38" s="30"/>
      <c r="J38" s="201">
        <f>IF('男子入力シート'!J43&lt;&gt;"",'男子入力シート'!J43,"")</f>
      </c>
      <c r="K38" s="201"/>
      <c r="L38" s="201"/>
      <c r="M38" s="202" t="s">
        <v>92</v>
      </c>
      <c r="N38" s="202"/>
      <c r="O38" s="28"/>
      <c r="P38" s="172">
        <f>IF('男子入力シート'!P43&lt;&gt;"",'男子入力シート'!P43,"")</f>
      </c>
      <c r="Q38" s="172"/>
      <c r="R38" s="63" t="s">
        <v>1</v>
      </c>
    </row>
    <row r="39" spans="6:10" ht="18.75">
      <c r="F39" s="28"/>
      <c r="G39" s="28"/>
      <c r="H39" s="26"/>
      <c r="I39" s="26"/>
      <c r="J39" s="28"/>
    </row>
    <row r="40" ht="13.5">
      <c r="N40" s="31"/>
    </row>
    <row r="41" ht="13.5">
      <c r="N41" s="31"/>
    </row>
  </sheetData>
  <sheetProtection/>
  <mergeCells count="92">
    <mergeCell ref="A37:K37"/>
    <mergeCell ref="A38:B38"/>
    <mergeCell ref="C38:D38"/>
    <mergeCell ref="E38:F38"/>
    <mergeCell ref="J38:L38"/>
    <mergeCell ref="M38:N38"/>
    <mergeCell ref="N31:R31"/>
    <mergeCell ref="A32:I33"/>
    <mergeCell ref="J32:M33"/>
    <mergeCell ref="N32:R32"/>
    <mergeCell ref="N33:R33"/>
    <mergeCell ref="N34:R35"/>
    <mergeCell ref="J34:M34"/>
    <mergeCell ref="A35:I35"/>
    <mergeCell ref="J35:M35"/>
    <mergeCell ref="P38:Q38"/>
    <mergeCell ref="A34:I34"/>
    <mergeCell ref="C28:E28"/>
    <mergeCell ref="F28:I28"/>
    <mergeCell ref="M28:N28"/>
    <mergeCell ref="C29:E29"/>
    <mergeCell ref="F29:I29"/>
    <mergeCell ref="M29:N29"/>
    <mergeCell ref="A31:I31"/>
    <mergeCell ref="J31:M31"/>
    <mergeCell ref="C26:E26"/>
    <mergeCell ref="F26:I26"/>
    <mergeCell ref="M26:N26"/>
    <mergeCell ref="C27:E27"/>
    <mergeCell ref="F27:I27"/>
    <mergeCell ref="M27:N27"/>
    <mergeCell ref="C24:E24"/>
    <mergeCell ref="F24:I24"/>
    <mergeCell ref="M24:N24"/>
    <mergeCell ref="C25:E25"/>
    <mergeCell ref="F25:I25"/>
    <mergeCell ref="M25:N25"/>
    <mergeCell ref="C22:E22"/>
    <mergeCell ref="F22:I22"/>
    <mergeCell ref="M22:N22"/>
    <mergeCell ref="C23:E23"/>
    <mergeCell ref="F23:I23"/>
    <mergeCell ref="M23:N23"/>
    <mergeCell ref="C20:E20"/>
    <mergeCell ref="F20:I20"/>
    <mergeCell ref="M20:N20"/>
    <mergeCell ref="C21:E21"/>
    <mergeCell ref="F21:I21"/>
    <mergeCell ref="M21:N21"/>
    <mergeCell ref="C18:E18"/>
    <mergeCell ref="F18:I18"/>
    <mergeCell ref="M18:N18"/>
    <mergeCell ref="C19:E19"/>
    <mergeCell ref="F19:I19"/>
    <mergeCell ref="M19:N19"/>
    <mergeCell ref="C16:E16"/>
    <mergeCell ref="F16:I16"/>
    <mergeCell ref="M16:N16"/>
    <mergeCell ref="C17:E17"/>
    <mergeCell ref="F17:I17"/>
    <mergeCell ref="M17:N17"/>
    <mergeCell ref="C14:E14"/>
    <mergeCell ref="F14:I14"/>
    <mergeCell ref="M14:N14"/>
    <mergeCell ref="C15:E15"/>
    <mergeCell ref="F15:I15"/>
    <mergeCell ref="M15:N15"/>
    <mergeCell ref="C12:E12"/>
    <mergeCell ref="F12:I12"/>
    <mergeCell ref="M12:N12"/>
    <mergeCell ref="C13:E13"/>
    <mergeCell ref="F13:I13"/>
    <mergeCell ref="M13:N13"/>
    <mergeCell ref="C10:E10"/>
    <mergeCell ref="F10:I10"/>
    <mergeCell ref="M10:N10"/>
    <mergeCell ref="C11:E11"/>
    <mergeCell ref="F11:I11"/>
    <mergeCell ref="M11:N11"/>
    <mergeCell ref="B8:E8"/>
    <mergeCell ref="F8:I8"/>
    <mergeCell ref="P8:Q8"/>
    <mergeCell ref="C9:E9"/>
    <mergeCell ref="F9:I9"/>
    <mergeCell ref="M9:N9"/>
    <mergeCell ref="P1:Q1"/>
    <mergeCell ref="A3:R3"/>
    <mergeCell ref="A5:B5"/>
    <mergeCell ref="L5:M5"/>
    <mergeCell ref="B7:C7"/>
    <mergeCell ref="F7:I7"/>
    <mergeCell ref="M7:P7"/>
  </mergeCells>
  <conditionalFormatting sqref="P38 J38:L38 A35 J35:M35">
    <cfRule type="cellIs" priority="3" dxfId="23" operator="equal" stopIfTrue="1">
      <formula>0</formula>
    </cfRule>
  </conditionalFormatting>
  <conditionalFormatting sqref="A32:M33">
    <cfRule type="cellIs" priority="1" dxfId="23" operator="equal" stopIfTrue="1">
      <formula>0</formula>
    </cfRule>
    <cfRule type="cellIs" priority="2" dxfId="24" operator="equal" stopIfTrue="1">
      <formula>0</formula>
    </cfRule>
  </conditionalFormatting>
  <dataValidations count="6">
    <dataValidation type="whole" allowBlank="1" showInputMessage="1" showErrorMessage="1" error="1から3までしか入力できません" imeMode="halfAlpha" sqref="C10:E29">
      <formula1>1</formula1>
      <formula2>3</formula2>
    </dataValidation>
    <dataValidation type="whole" allowBlank="1" showInputMessage="1" showErrorMessage="1" errorTitle="数値が範囲外です" error="1から3しか入力できません" imeMode="halfAlpha" sqref="O10:O29 Q10:Q29">
      <formula1>1</formula1>
      <formula2>3</formula2>
    </dataValidation>
    <dataValidation allowBlank="1" showInputMessage="1" showErrorMessage="1" imeMode="hiragana" sqref="A32:M33 B10:B29 P10:P29 M10:N29"/>
    <dataValidation type="list" allowBlank="1" showInputMessage="1" showErrorMessage="1" imeMode="on" sqref="M38:N38">
      <formula1>高校リスト</formula1>
    </dataValidation>
    <dataValidation allowBlank="1" showInputMessage="1" showErrorMessage="1" imeMode="off" sqref="C38 G38 A35 J35:M35"/>
    <dataValidation allowBlank="1" showInputMessage="1" showErrorMessage="1" imeMode="on" sqref="O38:P38 N40:N41 J38:L38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80" zoomScaleNormal="80" zoomScalePageLayoutView="0" workbookViewId="0" topLeftCell="A7">
      <selection activeCell="R1" sqref="R1"/>
    </sheetView>
  </sheetViews>
  <sheetFormatPr defaultColWidth="9.00390625" defaultRowHeight="13.5"/>
  <cols>
    <col min="1" max="1" width="2.875" style="0" customWidth="1"/>
    <col min="2" max="2" width="18.00390625" style="0" customWidth="1"/>
    <col min="3" max="3" width="1.37890625" style="0" customWidth="1"/>
    <col min="4" max="4" width="1.875" style="0" customWidth="1"/>
    <col min="5" max="5" width="1.37890625" style="0" customWidth="1"/>
    <col min="6" max="6" width="2.625" style="0" customWidth="1"/>
    <col min="7" max="7" width="3.25390625" style="0" customWidth="1"/>
    <col min="8" max="8" width="3.125" style="0" customWidth="1"/>
    <col min="9" max="9" width="2.875" style="0" customWidth="1"/>
    <col min="10" max="10" width="9.00390625" style="0" customWidth="1"/>
    <col min="11" max="11" width="4.875" style="0" customWidth="1"/>
    <col min="12" max="12" width="3.00390625" style="0" customWidth="1"/>
    <col min="13" max="13" width="11.125" style="0" customWidth="1"/>
    <col min="14" max="14" width="6.875" style="0" customWidth="1"/>
    <col min="15" max="15" width="4.50390625" style="0" customWidth="1"/>
    <col min="16" max="16" width="17.875" style="0" customWidth="1"/>
    <col min="17" max="17" width="4.50390625" style="0" customWidth="1"/>
    <col min="18" max="18" width="10.625" style="0" customWidth="1"/>
  </cols>
  <sheetData>
    <row r="1" spans="16:18" ht="35.25" customHeight="1" thickBot="1">
      <c r="P1" s="101" t="s">
        <v>5</v>
      </c>
      <c r="Q1" s="101"/>
      <c r="R1" s="37"/>
    </row>
    <row r="2" ht="6.75" customHeight="1"/>
    <row r="3" spans="1:18" ht="48.75" customHeight="1">
      <c r="A3" s="109" t="str">
        <f ca="1">"令和"&amp;YEAR(NOW())-2018&amp;"("&amp;YEAR(NOW())&amp;")年度冬期湘南地区高等学校テニス大会
(第"&amp;YEAR(NOW())-1980&amp;"回個人戦及び団体戦参加)　申込書(女子)"</f>
        <v>令和5(2023)年度冬期湘南地区高等学校テニス大会
(第43回個人戦及び団体戦参加)　申込書(女子)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ht="9.75" customHeight="1">
      <c r="A4" s="1"/>
    </row>
    <row r="5" spans="1:18" ht="27.75" customHeight="1">
      <c r="A5" s="105" t="s">
        <v>90</v>
      </c>
      <c r="B5" s="105"/>
      <c r="C5" s="2"/>
      <c r="D5" s="2"/>
      <c r="E5" s="2"/>
      <c r="F5" s="2"/>
      <c r="G5" s="2"/>
      <c r="H5" s="2"/>
      <c r="I5" s="2"/>
      <c r="J5" s="2"/>
      <c r="K5" s="2"/>
      <c r="L5" s="105" t="s">
        <v>91</v>
      </c>
      <c r="M5" s="105"/>
      <c r="N5" s="29"/>
      <c r="O5" s="2"/>
      <c r="P5" s="2"/>
      <c r="Q5" s="2"/>
      <c r="R5" s="2"/>
    </row>
    <row r="6" spans="1:18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8.5" customHeight="1">
      <c r="A7" s="3" t="s">
        <v>2</v>
      </c>
      <c r="B7" s="90">
        <f>IF($J$43&lt;&gt;"",IF(ISERROR(FIND("県立",$J$43)),$J$43,MID($J$43,FIND("県立",$J$43)+2,20)),"")</f>
      </c>
      <c r="C7" s="90"/>
      <c r="D7" s="4"/>
      <c r="E7" s="5"/>
      <c r="F7" s="102" t="s">
        <v>5</v>
      </c>
      <c r="G7" s="103"/>
      <c r="H7" s="103"/>
      <c r="I7" s="104"/>
      <c r="J7" s="2"/>
      <c r="K7" s="2"/>
      <c r="L7" s="3" t="s">
        <v>2</v>
      </c>
      <c r="M7" s="90">
        <f>IF($J$43&lt;&gt;"",IF(ISERROR(FIND("県立",$J$43)),$J$43,MID($J$43,FIND("県立",$J$43)+2,20)),"")</f>
      </c>
      <c r="N7" s="90"/>
      <c r="O7" s="90"/>
      <c r="P7" s="90"/>
      <c r="Q7" s="4" t="s">
        <v>3</v>
      </c>
      <c r="R7" s="18" t="s">
        <v>5</v>
      </c>
    </row>
    <row r="8" spans="1:18" ht="20.25" customHeight="1">
      <c r="A8" s="6"/>
      <c r="B8" s="110" t="str">
        <f>IF($N$43="高等学校長","高等学校",IF($N$43="高等部","高等部",""))&amp;IF($R$1&gt;132,"(定)","")</f>
        <v>高等学校</v>
      </c>
      <c r="C8" s="111"/>
      <c r="D8" s="111"/>
      <c r="E8" s="112"/>
      <c r="F8" s="106">
        <f>IF($R$1&gt;0,$R$1,"")</f>
      </c>
      <c r="G8" s="107"/>
      <c r="H8" s="107"/>
      <c r="I8" s="108"/>
      <c r="J8" s="2"/>
      <c r="K8" s="2"/>
      <c r="L8" s="7"/>
      <c r="M8" s="8"/>
      <c r="N8" s="8"/>
      <c r="O8" s="8"/>
      <c r="P8" s="110" t="str">
        <f>IF($N$43="高等学校長","高等学校",IF($N$43="高等部","高等部",""))&amp;IF($R$1&gt;132,"(定)","")</f>
        <v>高等学校</v>
      </c>
      <c r="Q8" s="113"/>
      <c r="R8" s="19">
        <f>IF($R$1&gt;0,$R$1,"")</f>
      </c>
    </row>
    <row r="9" spans="1:18" ht="13.5">
      <c r="A9" s="9"/>
      <c r="B9" s="35" t="s">
        <v>67</v>
      </c>
      <c r="C9" s="93" t="s">
        <v>63</v>
      </c>
      <c r="D9" s="93"/>
      <c r="E9" s="94"/>
      <c r="F9" s="96" t="s">
        <v>4</v>
      </c>
      <c r="G9" s="97"/>
      <c r="H9" s="97"/>
      <c r="I9" s="100"/>
      <c r="J9" s="2"/>
      <c r="K9" s="2"/>
      <c r="L9" s="9"/>
      <c r="M9" s="96" t="s">
        <v>67</v>
      </c>
      <c r="N9" s="97"/>
      <c r="O9" s="34" t="s">
        <v>63</v>
      </c>
      <c r="P9" s="35" t="s">
        <v>67</v>
      </c>
      <c r="Q9" s="34" t="s">
        <v>63</v>
      </c>
      <c r="R9" s="20" t="s">
        <v>4</v>
      </c>
    </row>
    <row r="10" spans="1:18" ht="24.75" customHeight="1">
      <c r="A10" s="13">
        <v>1</v>
      </c>
      <c r="B10" s="33"/>
      <c r="C10" s="91"/>
      <c r="D10" s="91"/>
      <c r="E10" s="92"/>
      <c r="F10" s="87"/>
      <c r="G10" s="88"/>
      <c r="H10" s="88"/>
      <c r="I10" s="89"/>
      <c r="J10" s="10"/>
      <c r="K10" s="10"/>
      <c r="L10" s="15">
        <v>1</v>
      </c>
      <c r="M10" s="98"/>
      <c r="N10" s="99"/>
      <c r="O10" s="36"/>
      <c r="P10" s="33"/>
      <c r="Q10" s="36"/>
      <c r="R10" s="17"/>
    </row>
    <row r="11" spans="1:18" ht="24.75" customHeight="1">
      <c r="A11" s="13">
        <v>2</v>
      </c>
      <c r="B11" s="33"/>
      <c r="C11" s="91"/>
      <c r="D11" s="91"/>
      <c r="E11" s="92"/>
      <c r="F11" s="87"/>
      <c r="G11" s="88"/>
      <c r="H11" s="88"/>
      <c r="I11" s="89"/>
      <c r="J11" s="10"/>
      <c r="K11" s="10"/>
      <c r="L11" s="15">
        <v>2</v>
      </c>
      <c r="M11" s="98"/>
      <c r="N11" s="99"/>
      <c r="O11" s="36"/>
      <c r="P11" s="33"/>
      <c r="Q11" s="36"/>
      <c r="R11" s="17"/>
    </row>
    <row r="12" spans="1:18" ht="24.75" customHeight="1">
      <c r="A12" s="13">
        <v>3</v>
      </c>
      <c r="B12" s="33"/>
      <c r="C12" s="91"/>
      <c r="D12" s="91"/>
      <c r="E12" s="92"/>
      <c r="F12" s="87"/>
      <c r="G12" s="88"/>
      <c r="H12" s="88"/>
      <c r="I12" s="89"/>
      <c r="J12" s="10"/>
      <c r="K12" s="10"/>
      <c r="L12" s="15">
        <v>3</v>
      </c>
      <c r="M12" s="98"/>
      <c r="N12" s="99"/>
      <c r="O12" s="36"/>
      <c r="P12" s="33"/>
      <c r="Q12" s="36"/>
      <c r="R12" s="17"/>
    </row>
    <row r="13" spans="1:18" ht="24.75" customHeight="1">
      <c r="A13" s="13">
        <v>4</v>
      </c>
      <c r="B13" s="33"/>
      <c r="C13" s="91"/>
      <c r="D13" s="91"/>
      <c r="E13" s="92"/>
      <c r="F13" s="87"/>
      <c r="G13" s="88"/>
      <c r="H13" s="88"/>
      <c r="I13" s="89"/>
      <c r="J13" s="10"/>
      <c r="K13" s="10"/>
      <c r="L13" s="15">
        <v>4</v>
      </c>
      <c r="M13" s="98"/>
      <c r="N13" s="99"/>
      <c r="O13" s="36"/>
      <c r="P13" s="33"/>
      <c r="Q13" s="36"/>
      <c r="R13" s="17"/>
    </row>
    <row r="14" spans="1:18" ht="24.75" customHeight="1">
      <c r="A14" s="13">
        <v>5</v>
      </c>
      <c r="B14" s="33"/>
      <c r="C14" s="91"/>
      <c r="D14" s="91"/>
      <c r="E14" s="92"/>
      <c r="F14" s="87"/>
      <c r="G14" s="88"/>
      <c r="H14" s="88"/>
      <c r="I14" s="89"/>
      <c r="J14" s="10"/>
      <c r="K14" s="10"/>
      <c r="L14" s="15">
        <v>5</v>
      </c>
      <c r="M14" s="98"/>
      <c r="N14" s="99"/>
      <c r="O14" s="36"/>
      <c r="P14" s="33"/>
      <c r="Q14" s="36"/>
      <c r="R14" s="17"/>
    </row>
    <row r="15" spans="1:18" ht="24.75" customHeight="1">
      <c r="A15" s="13">
        <v>6</v>
      </c>
      <c r="B15" s="33"/>
      <c r="C15" s="91"/>
      <c r="D15" s="91"/>
      <c r="E15" s="92"/>
      <c r="F15" s="87"/>
      <c r="G15" s="88"/>
      <c r="H15" s="88"/>
      <c r="I15" s="89"/>
      <c r="J15" s="10"/>
      <c r="K15" s="10"/>
      <c r="L15" s="15">
        <v>6</v>
      </c>
      <c r="M15" s="98"/>
      <c r="N15" s="99"/>
      <c r="O15" s="36"/>
      <c r="P15" s="33"/>
      <c r="Q15" s="36"/>
      <c r="R15" s="17"/>
    </row>
    <row r="16" spans="1:18" ht="24.75" customHeight="1">
      <c r="A16" s="13">
        <v>7</v>
      </c>
      <c r="B16" s="33"/>
      <c r="C16" s="91"/>
      <c r="D16" s="91"/>
      <c r="E16" s="92"/>
      <c r="F16" s="87"/>
      <c r="G16" s="88"/>
      <c r="H16" s="88"/>
      <c r="I16" s="89"/>
      <c r="J16" s="10"/>
      <c r="K16" s="10"/>
      <c r="L16" s="15">
        <v>7</v>
      </c>
      <c r="M16" s="98"/>
      <c r="N16" s="99"/>
      <c r="O16" s="36"/>
      <c r="P16" s="33"/>
      <c r="Q16" s="36"/>
      <c r="R16" s="17"/>
    </row>
    <row r="17" spans="1:18" ht="24.75" customHeight="1">
      <c r="A17" s="13">
        <v>8</v>
      </c>
      <c r="B17" s="33"/>
      <c r="C17" s="91"/>
      <c r="D17" s="91"/>
      <c r="E17" s="92"/>
      <c r="F17" s="87"/>
      <c r="G17" s="88"/>
      <c r="H17" s="88"/>
      <c r="I17" s="89"/>
      <c r="J17" s="10"/>
      <c r="K17" s="10"/>
      <c r="L17" s="15">
        <v>8</v>
      </c>
      <c r="M17" s="98"/>
      <c r="N17" s="99"/>
      <c r="O17" s="36"/>
      <c r="P17" s="33"/>
      <c r="Q17" s="36"/>
      <c r="R17" s="17"/>
    </row>
    <row r="18" spans="1:18" ht="24.75" customHeight="1">
      <c r="A18" s="85">
        <v>9</v>
      </c>
      <c r="B18" s="86"/>
      <c r="C18" s="122"/>
      <c r="D18" s="122"/>
      <c r="E18" s="123"/>
      <c r="F18" s="119"/>
      <c r="G18" s="120"/>
      <c r="H18" s="120"/>
      <c r="I18" s="121"/>
      <c r="J18" s="10"/>
      <c r="K18" s="10"/>
      <c r="L18" s="15">
        <v>9</v>
      </c>
      <c r="M18" s="98"/>
      <c r="N18" s="99"/>
      <c r="O18" s="36"/>
      <c r="P18" s="33"/>
      <c r="Q18" s="36"/>
      <c r="R18" s="17"/>
    </row>
    <row r="19" spans="1:18" ht="24.75" customHeight="1">
      <c r="A19" s="85">
        <v>10</v>
      </c>
      <c r="B19" s="86"/>
      <c r="C19" s="122"/>
      <c r="D19" s="122"/>
      <c r="E19" s="123"/>
      <c r="F19" s="119"/>
      <c r="G19" s="120"/>
      <c r="H19" s="120"/>
      <c r="I19" s="121"/>
      <c r="J19" s="10"/>
      <c r="K19" s="10"/>
      <c r="L19" s="15">
        <v>10</v>
      </c>
      <c r="M19" s="98"/>
      <c r="N19" s="99"/>
      <c r="O19" s="36"/>
      <c r="P19" s="33"/>
      <c r="Q19" s="36"/>
      <c r="R19" s="17"/>
    </row>
    <row r="20" spans="1:18" ht="24.75" customHeight="1">
      <c r="A20" s="80"/>
      <c r="B20" s="81"/>
      <c r="C20" s="115"/>
      <c r="D20" s="115"/>
      <c r="E20" s="115"/>
      <c r="F20" s="114"/>
      <c r="G20" s="114"/>
      <c r="H20" s="114"/>
      <c r="I20" s="114"/>
      <c r="J20" s="10"/>
      <c r="K20" s="10"/>
      <c r="L20" s="15">
        <v>11</v>
      </c>
      <c r="M20" s="98"/>
      <c r="N20" s="99"/>
      <c r="O20" s="36"/>
      <c r="P20" s="33"/>
      <c r="Q20" s="36"/>
      <c r="R20" s="17"/>
    </row>
    <row r="21" spans="1:18" ht="24.75" customHeight="1">
      <c r="A21" s="80"/>
      <c r="B21" s="81"/>
      <c r="C21" s="115"/>
      <c r="D21" s="115"/>
      <c r="E21" s="115"/>
      <c r="F21" s="114"/>
      <c r="G21" s="114"/>
      <c r="H21" s="114"/>
      <c r="I21" s="114"/>
      <c r="J21" s="10"/>
      <c r="K21" s="10"/>
      <c r="L21" s="15">
        <v>12</v>
      </c>
      <c r="M21" s="98"/>
      <c r="N21" s="99"/>
      <c r="O21" s="36"/>
      <c r="P21" s="33"/>
      <c r="Q21" s="36"/>
      <c r="R21" s="17"/>
    </row>
    <row r="22" spans="1:18" ht="24.75" customHeight="1">
      <c r="A22" s="80"/>
      <c r="B22" s="81"/>
      <c r="C22" s="115"/>
      <c r="D22" s="115"/>
      <c r="E22" s="115"/>
      <c r="F22" s="114"/>
      <c r="G22" s="114"/>
      <c r="H22" s="114"/>
      <c r="I22" s="114"/>
      <c r="J22" s="10"/>
      <c r="K22" s="10"/>
      <c r="L22" s="15">
        <v>13</v>
      </c>
      <c r="M22" s="98"/>
      <c r="N22" s="99"/>
      <c r="O22" s="36"/>
      <c r="P22" s="33"/>
      <c r="Q22" s="36"/>
      <c r="R22" s="17"/>
    </row>
    <row r="23" spans="1:18" ht="24.75" customHeight="1">
      <c r="A23" s="80"/>
      <c r="B23" s="81"/>
      <c r="C23" s="115"/>
      <c r="D23" s="115"/>
      <c r="E23" s="115"/>
      <c r="F23" s="114"/>
      <c r="G23" s="114"/>
      <c r="H23" s="114"/>
      <c r="I23" s="114"/>
      <c r="J23" s="10"/>
      <c r="K23" s="10"/>
      <c r="L23" s="15">
        <v>14</v>
      </c>
      <c r="M23" s="98"/>
      <c r="N23" s="99"/>
      <c r="O23" s="36"/>
      <c r="P23" s="33"/>
      <c r="Q23" s="36"/>
      <c r="R23" s="17"/>
    </row>
    <row r="24" spans="1:18" ht="24.75" customHeight="1">
      <c r="A24" s="80"/>
      <c r="B24" s="81"/>
      <c r="C24" s="115"/>
      <c r="D24" s="115"/>
      <c r="E24" s="115"/>
      <c r="F24" s="114"/>
      <c r="G24" s="114"/>
      <c r="H24" s="114"/>
      <c r="I24" s="114"/>
      <c r="J24" s="10"/>
      <c r="K24" s="10"/>
      <c r="L24" s="15">
        <v>15</v>
      </c>
      <c r="M24" s="98"/>
      <c r="N24" s="99"/>
      <c r="O24" s="36"/>
      <c r="P24" s="33"/>
      <c r="Q24" s="36"/>
      <c r="R24" s="17"/>
    </row>
    <row r="25" spans="1:18" ht="24.75" customHeight="1">
      <c r="A25" s="80"/>
      <c r="B25" s="81"/>
      <c r="C25" s="115"/>
      <c r="D25" s="115"/>
      <c r="E25" s="115"/>
      <c r="F25" s="114"/>
      <c r="G25" s="114"/>
      <c r="H25" s="114"/>
      <c r="I25" s="114"/>
      <c r="J25" s="10"/>
      <c r="K25" s="10"/>
      <c r="L25" s="15">
        <v>16</v>
      </c>
      <c r="M25" s="98"/>
      <c r="N25" s="99"/>
      <c r="O25" s="36"/>
      <c r="P25" s="33"/>
      <c r="Q25" s="36"/>
      <c r="R25" s="17"/>
    </row>
    <row r="26" spans="1:18" ht="24.75" customHeight="1">
      <c r="A26" s="80"/>
      <c r="B26" s="81"/>
      <c r="C26" s="115"/>
      <c r="D26" s="115"/>
      <c r="E26" s="115"/>
      <c r="F26" s="114"/>
      <c r="G26" s="114"/>
      <c r="H26" s="114"/>
      <c r="I26" s="114"/>
      <c r="J26" s="10"/>
      <c r="K26" s="10"/>
      <c r="L26" s="15">
        <v>17</v>
      </c>
      <c r="M26" s="98"/>
      <c r="N26" s="99"/>
      <c r="O26" s="36"/>
      <c r="P26" s="33"/>
      <c r="Q26" s="36"/>
      <c r="R26" s="17"/>
    </row>
    <row r="27" spans="1:18" ht="25.5" customHeight="1">
      <c r="A27" s="80"/>
      <c r="B27" s="81"/>
      <c r="C27" s="115"/>
      <c r="D27" s="115"/>
      <c r="E27" s="115"/>
      <c r="F27" s="114"/>
      <c r="G27" s="114"/>
      <c r="H27" s="114"/>
      <c r="I27" s="114"/>
      <c r="J27" s="10"/>
      <c r="K27" s="10"/>
      <c r="L27" s="15">
        <v>18</v>
      </c>
      <c r="M27" s="98"/>
      <c r="N27" s="99"/>
      <c r="O27" s="36"/>
      <c r="P27" s="33"/>
      <c r="Q27" s="36"/>
      <c r="R27" s="17"/>
    </row>
    <row r="28" spans="1:18" ht="24.75" customHeight="1">
      <c r="A28" s="80"/>
      <c r="B28" s="81"/>
      <c r="C28" s="115"/>
      <c r="D28" s="115"/>
      <c r="E28" s="115"/>
      <c r="F28" s="114"/>
      <c r="G28" s="114"/>
      <c r="H28" s="114"/>
      <c r="I28" s="114"/>
      <c r="J28" s="10"/>
      <c r="K28" s="10"/>
      <c r="L28" s="15">
        <v>19</v>
      </c>
      <c r="M28" s="98"/>
      <c r="N28" s="99"/>
      <c r="O28" s="36"/>
      <c r="P28" s="33"/>
      <c r="Q28" s="36"/>
      <c r="R28" s="17"/>
    </row>
    <row r="29" spans="1:18" ht="24.75" customHeight="1">
      <c r="A29" s="80"/>
      <c r="B29" s="81"/>
      <c r="C29" s="115"/>
      <c r="D29" s="115"/>
      <c r="E29" s="115"/>
      <c r="F29" s="114"/>
      <c r="G29" s="114"/>
      <c r="H29" s="114"/>
      <c r="I29" s="114"/>
      <c r="J29" s="10"/>
      <c r="K29" s="10"/>
      <c r="L29" s="15">
        <v>20</v>
      </c>
      <c r="M29" s="98"/>
      <c r="N29" s="99"/>
      <c r="O29" s="36"/>
      <c r="P29" s="33"/>
      <c r="Q29" s="36"/>
      <c r="R29" s="17"/>
    </row>
    <row r="30" spans="1:18" ht="8.25" customHeight="1">
      <c r="A30" s="65"/>
      <c r="B30" s="67"/>
      <c r="C30" s="67"/>
      <c r="D30" s="67"/>
      <c r="E30" s="67"/>
      <c r="F30" s="67"/>
      <c r="G30" s="67"/>
      <c r="H30" s="67"/>
      <c r="I30" s="67"/>
      <c r="J30" s="10"/>
      <c r="K30" s="10"/>
      <c r="L30" s="14"/>
      <c r="M30" s="64"/>
      <c r="N30" s="64"/>
      <c r="O30" s="68"/>
      <c r="P30" s="64"/>
      <c r="Q30" s="68"/>
      <c r="R30" s="72"/>
    </row>
    <row r="31" spans="1:18" ht="22.5" customHeight="1">
      <c r="A31" s="137" t="s">
        <v>110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</row>
    <row r="32" spans="1:18" ht="22.5" customHeight="1">
      <c r="A32" s="137" t="s">
        <v>109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1:18" ht="22.5" customHeight="1">
      <c r="A33" s="137" t="s">
        <v>112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</row>
    <row r="34" spans="1:18" ht="30.75" customHeight="1">
      <c r="A34" s="134" t="s">
        <v>111</v>
      </c>
      <c r="B34" s="135"/>
      <c r="C34" s="135"/>
      <c r="D34" s="135"/>
      <c r="E34" s="135"/>
      <c r="F34" s="134"/>
      <c r="G34" s="135"/>
      <c r="H34" s="135"/>
      <c r="I34" s="136"/>
      <c r="J34" s="10"/>
      <c r="K34" s="10"/>
      <c r="L34" s="73"/>
      <c r="M34" s="134" t="s">
        <v>113</v>
      </c>
      <c r="N34" s="135"/>
      <c r="O34" s="135"/>
      <c r="P34" s="135"/>
      <c r="Q34" s="136"/>
      <c r="R34" s="77"/>
    </row>
    <row r="35" spans="1:18" ht="15" customHeight="1" thickBot="1">
      <c r="A35" s="11"/>
      <c r="B35" s="11"/>
      <c r="C35" s="11"/>
      <c r="D35" s="11"/>
      <c r="E35" s="11"/>
      <c r="F35" s="11"/>
      <c r="G35" s="11"/>
      <c r="H35" s="11"/>
      <c r="I35" s="11"/>
      <c r="J35" s="10"/>
      <c r="K35" s="10"/>
      <c r="L35" s="65"/>
      <c r="M35" s="69"/>
      <c r="N35" s="69"/>
      <c r="O35" s="71"/>
      <c r="P35" s="71"/>
      <c r="Q35" s="71"/>
      <c r="R35" s="75"/>
    </row>
    <row r="36" spans="1:18" ht="19.5" customHeight="1">
      <c r="A36" s="116" t="s">
        <v>85</v>
      </c>
      <c r="B36" s="117"/>
      <c r="C36" s="117"/>
      <c r="D36" s="117"/>
      <c r="E36" s="117"/>
      <c r="F36" s="117"/>
      <c r="G36" s="117"/>
      <c r="H36" s="117"/>
      <c r="I36" s="118"/>
      <c r="J36" s="116" t="s">
        <v>86</v>
      </c>
      <c r="K36" s="117"/>
      <c r="L36" s="117"/>
      <c r="M36" s="117"/>
      <c r="N36" s="117"/>
      <c r="O36" s="118"/>
      <c r="P36" s="71"/>
      <c r="Q36" s="71"/>
      <c r="R36" s="75"/>
    </row>
    <row r="37" spans="1:18" ht="19.5" customHeight="1">
      <c r="A37" s="128"/>
      <c r="B37" s="129"/>
      <c r="C37" s="129"/>
      <c r="D37" s="129"/>
      <c r="E37" s="129"/>
      <c r="F37" s="129"/>
      <c r="G37" s="129"/>
      <c r="H37" s="129"/>
      <c r="I37" s="130"/>
      <c r="J37" s="140"/>
      <c r="K37" s="141"/>
      <c r="L37" s="141"/>
      <c r="M37" s="141"/>
      <c r="N37" s="141"/>
      <c r="O37" s="142"/>
      <c r="P37" s="76"/>
      <c r="Q37" s="76"/>
      <c r="R37" s="76"/>
    </row>
    <row r="38" spans="1:18" ht="19.5" customHeight="1">
      <c r="A38" s="131"/>
      <c r="B38" s="132"/>
      <c r="C38" s="132"/>
      <c r="D38" s="132"/>
      <c r="E38" s="132"/>
      <c r="F38" s="132"/>
      <c r="G38" s="132"/>
      <c r="H38" s="132"/>
      <c r="I38" s="133"/>
      <c r="J38" s="140"/>
      <c r="K38" s="141"/>
      <c r="L38" s="141"/>
      <c r="M38" s="141"/>
      <c r="N38" s="141"/>
      <c r="O38" s="142"/>
      <c r="P38" s="11"/>
      <c r="Q38" s="11"/>
      <c r="R38" s="11"/>
    </row>
    <row r="39" spans="1:18" ht="20.25" customHeight="1">
      <c r="A39" s="143" t="s">
        <v>87</v>
      </c>
      <c r="B39" s="144"/>
      <c r="C39" s="144"/>
      <c r="D39" s="144"/>
      <c r="E39" s="144"/>
      <c r="F39" s="144"/>
      <c r="G39" s="144"/>
      <c r="H39" s="144"/>
      <c r="I39" s="145"/>
      <c r="J39" s="143" t="s">
        <v>87</v>
      </c>
      <c r="K39" s="144"/>
      <c r="L39" s="144"/>
      <c r="M39" s="144"/>
      <c r="N39" s="144"/>
      <c r="O39" s="145"/>
      <c r="P39" s="11"/>
      <c r="Q39" s="11"/>
      <c r="R39" s="11"/>
    </row>
    <row r="40" spans="1:18" ht="39.75" customHeight="1" thickBot="1">
      <c r="A40" s="124"/>
      <c r="B40" s="125"/>
      <c r="C40" s="125"/>
      <c r="D40" s="125"/>
      <c r="E40" s="125"/>
      <c r="F40" s="125"/>
      <c r="G40" s="125"/>
      <c r="H40" s="125"/>
      <c r="I40" s="126"/>
      <c r="J40" s="124"/>
      <c r="K40" s="125"/>
      <c r="L40" s="125"/>
      <c r="M40" s="125"/>
      <c r="N40" s="125"/>
      <c r="O40" s="126"/>
      <c r="P40" s="70"/>
      <c r="Q40" s="70"/>
      <c r="R40" s="70"/>
    </row>
    <row r="41" spans="1:18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2"/>
      <c r="K41" s="2"/>
      <c r="L41" s="2"/>
      <c r="M41" s="2"/>
      <c r="N41" s="74"/>
      <c r="O41" s="74"/>
      <c r="P41" s="74"/>
      <c r="Q41" s="74"/>
      <c r="R41" s="74"/>
    </row>
    <row r="42" spans="1:18" ht="17.25">
      <c r="A42" s="146" t="s">
        <v>0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27"/>
      <c r="Q42" s="12"/>
      <c r="R42" s="12"/>
    </row>
    <row r="43" spans="1:18" ht="42.75" customHeight="1">
      <c r="A43" s="127" t="str">
        <f ca="1">"令和"&amp;YEAR(NOW())-2018&amp;"("&amp;YEAR(NOW())&amp;")年"</f>
        <v>令和5(2023)年</v>
      </c>
      <c r="B43" s="127"/>
      <c r="C43" s="147"/>
      <c r="D43" s="147"/>
      <c r="E43" s="148" t="s">
        <v>89</v>
      </c>
      <c r="F43" s="148"/>
      <c r="G43" s="66"/>
      <c r="H43" s="30" t="s">
        <v>88</v>
      </c>
      <c r="I43" s="30"/>
      <c r="J43" s="139"/>
      <c r="K43" s="139"/>
      <c r="L43" s="139"/>
      <c r="M43" s="139"/>
      <c r="N43" s="138" t="s">
        <v>114</v>
      </c>
      <c r="O43" s="138"/>
      <c r="P43" s="95"/>
      <c r="Q43" s="95"/>
      <c r="R43" s="78" t="s">
        <v>1</v>
      </c>
    </row>
    <row r="44" spans="6:10" ht="18.75">
      <c r="F44" s="28"/>
      <c r="G44" s="28"/>
      <c r="H44" s="26"/>
      <c r="I44" s="26"/>
      <c r="J44" s="28"/>
    </row>
    <row r="45" ht="13.5">
      <c r="N45" s="31"/>
    </row>
    <row r="46" ht="13.5">
      <c r="N46" s="31"/>
    </row>
  </sheetData>
  <sheetProtection/>
  <mergeCells count="94">
    <mergeCell ref="J36:O36"/>
    <mergeCell ref="J37:O38"/>
    <mergeCell ref="J39:O39"/>
    <mergeCell ref="J40:O40"/>
    <mergeCell ref="J43:M43"/>
    <mergeCell ref="N43:O43"/>
    <mergeCell ref="A43:B43"/>
    <mergeCell ref="C43:D43"/>
    <mergeCell ref="E43:F43"/>
    <mergeCell ref="A31:R31"/>
    <mergeCell ref="A32:R32"/>
    <mergeCell ref="A33:R33"/>
    <mergeCell ref="A34:E34"/>
    <mergeCell ref="P43:Q43"/>
    <mergeCell ref="A40:I40"/>
    <mergeCell ref="A42:K42"/>
    <mergeCell ref="C29:E29"/>
    <mergeCell ref="F29:I29"/>
    <mergeCell ref="P1:Q1"/>
    <mergeCell ref="A3:R3"/>
    <mergeCell ref="A5:B5"/>
    <mergeCell ref="L5:M5"/>
    <mergeCell ref="B7:C7"/>
    <mergeCell ref="F7:I7"/>
    <mergeCell ref="M7:P7"/>
    <mergeCell ref="B8:E8"/>
    <mergeCell ref="F8:I8"/>
    <mergeCell ref="P8:Q8"/>
    <mergeCell ref="C9:E9"/>
    <mergeCell ref="F9:I9"/>
    <mergeCell ref="M9:N9"/>
    <mergeCell ref="C10:E10"/>
    <mergeCell ref="F10:I10"/>
    <mergeCell ref="M10:N10"/>
    <mergeCell ref="C16:E16"/>
    <mergeCell ref="F16:I16"/>
    <mergeCell ref="C17:E17"/>
    <mergeCell ref="C11:E11"/>
    <mergeCell ref="F11:I11"/>
    <mergeCell ref="M11:N11"/>
    <mergeCell ref="C12:E12"/>
    <mergeCell ref="F12:I12"/>
    <mergeCell ref="M12:N12"/>
    <mergeCell ref="C13:E13"/>
    <mergeCell ref="F13:I13"/>
    <mergeCell ref="C14:E14"/>
    <mergeCell ref="F14:I14"/>
    <mergeCell ref="C15:E15"/>
    <mergeCell ref="F15:I15"/>
    <mergeCell ref="M22:N22"/>
    <mergeCell ref="C19:E19"/>
    <mergeCell ref="F19:I19"/>
    <mergeCell ref="C20:E20"/>
    <mergeCell ref="F20:I20"/>
    <mergeCell ref="M19:N19"/>
    <mergeCell ref="M20:N20"/>
    <mergeCell ref="C21:E21"/>
    <mergeCell ref="F21:I21"/>
    <mergeCell ref="M21:N21"/>
    <mergeCell ref="M25:N25"/>
    <mergeCell ref="F26:I26"/>
    <mergeCell ref="M26:N26"/>
    <mergeCell ref="C23:E23"/>
    <mergeCell ref="F23:I23"/>
    <mergeCell ref="M23:N23"/>
    <mergeCell ref="C24:E24"/>
    <mergeCell ref="F24:I24"/>
    <mergeCell ref="M24:N24"/>
    <mergeCell ref="M27:N27"/>
    <mergeCell ref="A39:I39"/>
    <mergeCell ref="F28:I28"/>
    <mergeCell ref="M28:N28"/>
    <mergeCell ref="M29:N29"/>
    <mergeCell ref="A36:I36"/>
    <mergeCell ref="A37:I38"/>
    <mergeCell ref="F34:I34"/>
    <mergeCell ref="M34:Q34"/>
    <mergeCell ref="C28:E28"/>
    <mergeCell ref="F17:I17"/>
    <mergeCell ref="C18:E18"/>
    <mergeCell ref="F18:I18"/>
    <mergeCell ref="C27:E27"/>
    <mergeCell ref="F27:I27"/>
    <mergeCell ref="C25:E25"/>
    <mergeCell ref="F25:I25"/>
    <mergeCell ref="C22:E22"/>
    <mergeCell ref="F22:I22"/>
    <mergeCell ref="C26:E26"/>
    <mergeCell ref="M13:N13"/>
    <mergeCell ref="M14:N14"/>
    <mergeCell ref="M15:N15"/>
    <mergeCell ref="M16:N16"/>
    <mergeCell ref="M17:N17"/>
    <mergeCell ref="M18:N18"/>
  </mergeCells>
  <conditionalFormatting sqref="R1">
    <cfRule type="cellIs" priority="6" dxfId="23" operator="equal" stopIfTrue="1">
      <formula>0</formula>
    </cfRule>
    <cfRule type="cellIs" priority="7" dxfId="24" operator="equal" stopIfTrue="1">
      <formula>0</formula>
    </cfRule>
    <cfRule type="cellIs" priority="8" dxfId="24" operator="equal" stopIfTrue="1">
      <formula>""""""</formula>
    </cfRule>
  </conditionalFormatting>
  <conditionalFormatting sqref="P43 A40:J40 J43">
    <cfRule type="cellIs" priority="5" dxfId="23" operator="equal" stopIfTrue="1">
      <formula>0</formula>
    </cfRule>
  </conditionalFormatting>
  <conditionalFormatting sqref="A38:I38 A37:J37">
    <cfRule type="cellIs" priority="3" dxfId="23" operator="equal" stopIfTrue="1">
      <formula>0</formula>
    </cfRule>
    <cfRule type="cellIs" priority="4" dxfId="24" operator="equal" stopIfTrue="1">
      <formula>0</formula>
    </cfRule>
  </conditionalFormatting>
  <conditionalFormatting sqref="R34">
    <cfRule type="cellIs" priority="2" dxfId="23" operator="equal" stopIfTrue="1">
      <formula>0</formula>
    </cfRule>
  </conditionalFormatting>
  <conditionalFormatting sqref="F34:I34">
    <cfRule type="cellIs" priority="1" dxfId="1" operator="equal" stopIfTrue="1">
      <formula>0</formula>
    </cfRule>
  </conditionalFormatting>
  <dataValidations count="7">
    <dataValidation type="whole" allowBlank="1" showInputMessage="1" showErrorMessage="1" error="1から3までしか入力できません" imeMode="halfAlpha" sqref="C10:E29">
      <formula1>1</formula1>
      <formula2>3</formula2>
    </dataValidation>
    <dataValidation type="whole" allowBlank="1" showInputMessage="1" showErrorMessage="1" errorTitle="数値が範囲外です" error="1から3しか入力できません" imeMode="halfAlpha" sqref="O10:O30 Q10:Q30">
      <formula1>1</formula1>
      <formula2>3</formula2>
    </dataValidation>
    <dataValidation allowBlank="1" showInputMessage="1" showErrorMessage="1" imeMode="hiragana" sqref="O35 B10:B29 J37 M10:N30 A37:I38 P10:P30"/>
    <dataValidation type="list" allowBlank="1" showInputMessage="1" showErrorMessage="1" imeMode="on" sqref="N43">
      <formula1>高校リスト</formula1>
    </dataValidation>
    <dataValidation allowBlank="1" showInputMessage="1" showErrorMessage="1" imeMode="off" sqref="C43 G43 A40:J40"/>
    <dataValidation type="whole" allowBlank="1" showInputMessage="1" showErrorMessage="1" errorTitle="数字が範囲外です" error="101から132の間の数字を入力して下さい" imeMode="halfAlpha" sqref="R1">
      <formula1>101</formula1>
      <formula2>134</formula2>
    </dataValidation>
    <dataValidation allowBlank="1" showInputMessage="1" showErrorMessage="1" imeMode="on" sqref="R34:R35 N45:N46 P43 J43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">
      <selection activeCell="J10" sqref="J10"/>
    </sheetView>
  </sheetViews>
  <sheetFormatPr defaultColWidth="9.00390625" defaultRowHeight="13.5"/>
  <cols>
    <col min="1" max="1" width="2.875" style="0" customWidth="1"/>
    <col min="2" max="2" width="14.875" style="0" customWidth="1"/>
    <col min="3" max="3" width="1.37890625" style="0" customWidth="1"/>
    <col min="4" max="4" width="1.875" style="0" customWidth="1"/>
    <col min="5" max="6" width="1.37890625" style="0" customWidth="1"/>
    <col min="7" max="8" width="3.25390625" style="0" customWidth="1"/>
    <col min="9" max="9" width="1.37890625" style="0" customWidth="1"/>
    <col min="10" max="11" width="9.00390625" style="0" customWidth="1"/>
    <col min="12" max="12" width="3.00390625" style="0" customWidth="1"/>
    <col min="13" max="13" width="11.125" style="0" customWidth="1"/>
    <col min="14" max="14" width="4.625" style="0" customWidth="1"/>
    <col min="15" max="15" width="4.50390625" style="0" customWidth="1"/>
    <col min="16" max="16" width="15.625" style="0" customWidth="1"/>
    <col min="17" max="17" width="4.50390625" style="0" customWidth="1"/>
    <col min="18" max="18" width="10.125" style="0" customWidth="1"/>
  </cols>
  <sheetData>
    <row r="1" spans="1:18" ht="35.2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49" t="s">
        <v>5</v>
      </c>
      <c r="Q1" s="149"/>
      <c r="R1" s="39">
        <f>IF('女子入力シート'!R1&lt;&gt;0,'女子入力シート'!R1,"")</f>
      </c>
    </row>
    <row r="2" spans="1:18" ht="7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48.75" customHeight="1">
      <c r="A3" s="109" t="s">
        <v>115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7.5" customHeight="1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27.75" customHeight="1">
      <c r="A5" s="150" t="s">
        <v>90</v>
      </c>
      <c r="B5" s="150"/>
      <c r="C5" s="43"/>
      <c r="D5" s="43"/>
      <c r="E5" s="43"/>
      <c r="F5" s="43"/>
      <c r="G5" s="43"/>
      <c r="H5" s="43"/>
      <c r="I5" s="43"/>
      <c r="J5" s="43"/>
      <c r="K5" s="43"/>
      <c r="L5" s="150" t="s">
        <v>91</v>
      </c>
      <c r="M5" s="150"/>
      <c r="N5" s="42"/>
      <c r="O5" s="43"/>
      <c r="P5" s="43"/>
      <c r="Q5" s="43"/>
      <c r="R5" s="43"/>
    </row>
    <row r="6" spans="1:18" ht="7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28.5" customHeight="1">
      <c r="A7" s="44" t="s">
        <v>2</v>
      </c>
      <c r="B7" s="151"/>
      <c r="C7" s="151"/>
      <c r="D7" s="45" t="s">
        <v>3</v>
      </c>
      <c r="E7" s="46"/>
      <c r="F7" s="152" t="s">
        <v>5</v>
      </c>
      <c r="G7" s="153"/>
      <c r="H7" s="153"/>
      <c r="I7" s="154"/>
      <c r="J7" s="43"/>
      <c r="K7" s="43"/>
      <c r="L7" s="44" t="s">
        <v>2</v>
      </c>
      <c r="M7" s="151">
        <f>IF($J$38&lt;&gt;"",IF(ISERROR(FIND("県立",$J$38)),$J$38,MID($J$38,FIND("県立",$J$38)+2,20)),"")</f>
      </c>
      <c r="N7" s="151"/>
      <c r="O7" s="151"/>
      <c r="P7" s="151"/>
      <c r="Q7" s="45" t="s">
        <v>3</v>
      </c>
      <c r="R7" s="47" t="s">
        <v>5</v>
      </c>
    </row>
    <row r="8" spans="1:18" ht="20.25" customHeight="1">
      <c r="A8" s="48"/>
      <c r="B8" s="155" t="str">
        <f>IF($M$38="高等学校長","高等学校",IF($M$38="高等部","高等部",""))&amp;IF($R$1&gt;132,"(定)","")</f>
        <v>高等学校(定)</v>
      </c>
      <c r="C8" s="156"/>
      <c r="D8" s="156"/>
      <c r="E8" s="157"/>
      <c r="F8" s="158"/>
      <c r="G8" s="159"/>
      <c r="H8" s="159"/>
      <c r="I8" s="160"/>
      <c r="J8" s="43"/>
      <c r="K8" s="43"/>
      <c r="L8" s="49"/>
      <c r="M8" s="50"/>
      <c r="N8" s="50"/>
      <c r="O8" s="50"/>
      <c r="P8" s="155" t="str">
        <f>IF($M$38="高等学校長","高等学校",IF($M$38="高等部","高等部",""))&amp;IF($R$1&gt;132,"(定)","")</f>
        <v>高等学校(定)</v>
      </c>
      <c r="Q8" s="161"/>
      <c r="R8" s="51">
        <f>IF($R$1&gt;0,$R$1,"")</f>
      </c>
    </row>
    <row r="9" spans="1:18" ht="13.5">
      <c r="A9" s="52"/>
      <c r="B9" s="53" t="s">
        <v>67</v>
      </c>
      <c r="C9" s="162" t="s">
        <v>63</v>
      </c>
      <c r="D9" s="162"/>
      <c r="E9" s="163"/>
      <c r="F9" s="164" t="s">
        <v>4</v>
      </c>
      <c r="G9" s="165"/>
      <c r="H9" s="165"/>
      <c r="I9" s="166"/>
      <c r="J9" s="43"/>
      <c r="K9" s="43"/>
      <c r="L9" s="52"/>
      <c r="M9" s="164" t="s">
        <v>67</v>
      </c>
      <c r="N9" s="165"/>
      <c r="O9" s="54" t="s">
        <v>63</v>
      </c>
      <c r="P9" s="53" t="s">
        <v>67</v>
      </c>
      <c r="Q9" s="54" t="s">
        <v>63</v>
      </c>
      <c r="R9" s="55" t="s">
        <v>4</v>
      </c>
    </row>
    <row r="10" spans="1:18" ht="27" customHeight="1">
      <c r="A10" s="82"/>
      <c r="B10" s="83"/>
      <c r="C10" s="167"/>
      <c r="D10" s="167"/>
      <c r="E10" s="168"/>
      <c r="F10" s="169"/>
      <c r="G10" s="170"/>
      <c r="H10" s="170"/>
      <c r="I10" s="171"/>
      <c r="J10" s="56"/>
      <c r="K10" s="56"/>
      <c r="L10" s="57">
        <v>21</v>
      </c>
      <c r="M10" s="98"/>
      <c r="N10" s="99"/>
      <c r="O10" s="36"/>
      <c r="P10" s="33"/>
      <c r="Q10" s="36"/>
      <c r="R10" s="58"/>
    </row>
    <row r="11" spans="1:18" ht="27" customHeight="1">
      <c r="A11" s="82"/>
      <c r="B11" s="83"/>
      <c r="C11" s="167"/>
      <c r="D11" s="167"/>
      <c r="E11" s="168"/>
      <c r="F11" s="169"/>
      <c r="G11" s="170"/>
      <c r="H11" s="170"/>
      <c r="I11" s="171"/>
      <c r="J11" s="56"/>
      <c r="K11" s="56"/>
      <c r="L11" s="57">
        <v>22</v>
      </c>
      <c r="M11" s="98"/>
      <c r="N11" s="99"/>
      <c r="O11" s="36"/>
      <c r="P11" s="33"/>
      <c r="Q11" s="36"/>
      <c r="R11" s="58"/>
    </row>
    <row r="12" spans="1:18" ht="27" customHeight="1">
      <c r="A12" s="82"/>
      <c r="B12" s="83"/>
      <c r="C12" s="167"/>
      <c r="D12" s="167"/>
      <c r="E12" s="168"/>
      <c r="F12" s="169"/>
      <c r="G12" s="170"/>
      <c r="H12" s="170"/>
      <c r="I12" s="171"/>
      <c r="J12" s="56"/>
      <c r="K12" s="56"/>
      <c r="L12" s="57">
        <v>23</v>
      </c>
      <c r="M12" s="98"/>
      <c r="N12" s="99"/>
      <c r="O12" s="36"/>
      <c r="P12" s="33"/>
      <c r="Q12" s="36"/>
      <c r="R12" s="58"/>
    </row>
    <row r="13" spans="1:18" ht="27" customHeight="1">
      <c r="A13" s="82"/>
      <c r="B13" s="83"/>
      <c r="C13" s="167"/>
      <c r="D13" s="167"/>
      <c r="E13" s="168"/>
      <c r="F13" s="169"/>
      <c r="G13" s="170"/>
      <c r="H13" s="170"/>
      <c r="I13" s="171"/>
      <c r="J13" s="56"/>
      <c r="K13" s="56"/>
      <c r="L13" s="57">
        <v>24</v>
      </c>
      <c r="M13" s="98"/>
      <c r="N13" s="99"/>
      <c r="O13" s="36"/>
      <c r="P13" s="33"/>
      <c r="Q13" s="36"/>
      <c r="R13" s="58"/>
    </row>
    <row r="14" spans="1:18" ht="27" customHeight="1">
      <c r="A14" s="82"/>
      <c r="B14" s="83"/>
      <c r="C14" s="167"/>
      <c r="D14" s="167"/>
      <c r="E14" s="168"/>
      <c r="F14" s="169"/>
      <c r="G14" s="170"/>
      <c r="H14" s="170"/>
      <c r="I14" s="171"/>
      <c r="J14" s="56"/>
      <c r="K14" s="56"/>
      <c r="L14" s="57">
        <v>25</v>
      </c>
      <c r="M14" s="98"/>
      <c r="N14" s="99"/>
      <c r="O14" s="36"/>
      <c r="P14" s="33"/>
      <c r="Q14" s="36"/>
      <c r="R14" s="58"/>
    </row>
    <row r="15" spans="1:18" ht="27" customHeight="1">
      <c r="A15" s="82"/>
      <c r="B15" s="83"/>
      <c r="C15" s="167"/>
      <c r="D15" s="167"/>
      <c r="E15" s="168"/>
      <c r="F15" s="169"/>
      <c r="G15" s="170"/>
      <c r="H15" s="170"/>
      <c r="I15" s="171"/>
      <c r="J15" s="56"/>
      <c r="K15" s="56"/>
      <c r="L15" s="57">
        <v>26</v>
      </c>
      <c r="M15" s="98"/>
      <c r="N15" s="99"/>
      <c r="O15" s="36"/>
      <c r="P15" s="33"/>
      <c r="Q15" s="36"/>
      <c r="R15" s="58"/>
    </row>
    <row r="16" spans="1:18" ht="27" customHeight="1">
      <c r="A16" s="82"/>
      <c r="B16" s="83"/>
      <c r="C16" s="167"/>
      <c r="D16" s="167"/>
      <c r="E16" s="168"/>
      <c r="F16" s="169"/>
      <c r="G16" s="170"/>
      <c r="H16" s="170"/>
      <c r="I16" s="171"/>
      <c r="J16" s="56"/>
      <c r="K16" s="56"/>
      <c r="L16" s="57">
        <v>27</v>
      </c>
      <c r="M16" s="98"/>
      <c r="N16" s="99"/>
      <c r="O16" s="36"/>
      <c r="P16" s="33"/>
      <c r="Q16" s="36"/>
      <c r="R16" s="58"/>
    </row>
    <row r="17" spans="1:18" ht="27" customHeight="1">
      <c r="A17" s="82"/>
      <c r="B17" s="83"/>
      <c r="C17" s="167"/>
      <c r="D17" s="167"/>
      <c r="E17" s="168"/>
      <c r="F17" s="169"/>
      <c r="G17" s="170"/>
      <c r="H17" s="170"/>
      <c r="I17" s="171"/>
      <c r="J17" s="56"/>
      <c r="K17" s="56"/>
      <c r="L17" s="57">
        <v>28</v>
      </c>
      <c r="M17" s="98"/>
      <c r="N17" s="99"/>
      <c r="O17" s="36"/>
      <c r="P17" s="33"/>
      <c r="Q17" s="36"/>
      <c r="R17" s="58"/>
    </row>
    <row r="18" spans="1:18" ht="27" customHeight="1">
      <c r="A18" s="82"/>
      <c r="B18" s="83"/>
      <c r="C18" s="167"/>
      <c r="D18" s="167"/>
      <c r="E18" s="168"/>
      <c r="F18" s="169"/>
      <c r="G18" s="170"/>
      <c r="H18" s="170"/>
      <c r="I18" s="171"/>
      <c r="J18" s="56"/>
      <c r="K18" s="56"/>
      <c r="L18" s="57">
        <v>29</v>
      </c>
      <c r="M18" s="98"/>
      <c r="N18" s="99"/>
      <c r="O18" s="36"/>
      <c r="P18" s="33"/>
      <c r="Q18" s="36"/>
      <c r="R18" s="58"/>
    </row>
    <row r="19" spans="1:18" ht="27" customHeight="1">
      <c r="A19" s="84"/>
      <c r="B19" s="83"/>
      <c r="C19" s="167"/>
      <c r="D19" s="167"/>
      <c r="E19" s="168"/>
      <c r="F19" s="169"/>
      <c r="G19" s="170"/>
      <c r="H19" s="170"/>
      <c r="I19" s="171"/>
      <c r="J19" s="56"/>
      <c r="K19" s="56"/>
      <c r="L19" s="57">
        <v>30</v>
      </c>
      <c r="M19" s="98"/>
      <c r="N19" s="99"/>
      <c r="O19" s="36"/>
      <c r="P19" s="33"/>
      <c r="Q19" s="36"/>
      <c r="R19" s="58"/>
    </row>
    <row r="20" spans="1:18" ht="27" customHeight="1">
      <c r="A20" s="84"/>
      <c r="B20" s="83"/>
      <c r="C20" s="167"/>
      <c r="D20" s="167"/>
      <c r="E20" s="168"/>
      <c r="F20" s="169"/>
      <c r="G20" s="170"/>
      <c r="H20" s="170"/>
      <c r="I20" s="171"/>
      <c r="J20" s="56"/>
      <c r="K20" s="56"/>
      <c r="L20" s="57">
        <v>31</v>
      </c>
      <c r="M20" s="98"/>
      <c r="N20" s="99"/>
      <c r="O20" s="36"/>
      <c r="P20" s="33"/>
      <c r="Q20" s="36"/>
      <c r="R20" s="58"/>
    </row>
    <row r="21" spans="1:18" ht="27" customHeight="1">
      <c r="A21" s="84"/>
      <c r="B21" s="83"/>
      <c r="C21" s="167"/>
      <c r="D21" s="167"/>
      <c r="E21" s="168"/>
      <c r="F21" s="169"/>
      <c r="G21" s="170"/>
      <c r="H21" s="170"/>
      <c r="I21" s="171"/>
      <c r="J21" s="56"/>
      <c r="K21" s="56"/>
      <c r="L21" s="57">
        <v>32</v>
      </c>
      <c r="M21" s="98"/>
      <c r="N21" s="99"/>
      <c r="O21" s="36"/>
      <c r="P21" s="33"/>
      <c r="Q21" s="36"/>
      <c r="R21" s="58"/>
    </row>
    <row r="22" spans="1:18" ht="27" customHeight="1">
      <c r="A22" s="84"/>
      <c r="B22" s="83"/>
      <c r="C22" s="167"/>
      <c r="D22" s="167"/>
      <c r="E22" s="168"/>
      <c r="F22" s="169"/>
      <c r="G22" s="170"/>
      <c r="H22" s="170"/>
      <c r="I22" s="171"/>
      <c r="J22" s="56"/>
      <c r="K22" s="56"/>
      <c r="L22" s="57">
        <v>33</v>
      </c>
      <c r="M22" s="98"/>
      <c r="N22" s="99"/>
      <c r="O22" s="36"/>
      <c r="P22" s="33"/>
      <c r="Q22" s="36"/>
      <c r="R22" s="58"/>
    </row>
    <row r="23" spans="1:18" ht="27" customHeight="1">
      <c r="A23" s="84"/>
      <c r="B23" s="83"/>
      <c r="C23" s="167"/>
      <c r="D23" s="167"/>
      <c r="E23" s="168"/>
      <c r="F23" s="169"/>
      <c r="G23" s="170"/>
      <c r="H23" s="170"/>
      <c r="I23" s="171"/>
      <c r="J23" s="56"/>
      <c r="K23" s="56"/>
      <c r="L23" s="57">
        <v>34</v>
      </c>
      <c r="M23" s="98"/>
      <c r="N23" s="99"/>
      <c r="O23" s="36"/>
      <c r="P23" s="33"/>
      <c r="Q23" s="36"/>
      <c r="R23" s="58"/>
    </row>
    <row r="24" spans="1:18" ht="27" customHeight="1">
      <c r="A24" s="84"/>
      <c r="B24" s="83"/>
      <c r="C24" s="167"/>
      <c r="D24" s="167"/>
      <c r="E24" s="168"/>
      <c r="F24" s="169"/>
      <c r="G24" s="170"/>
      <c r="H24" s="170"/>
      <c r="I24" s="171"/>
      <c r="J24" s="56"/>
      <c r="K24" s="56"/>
      <c r="L24" s="57">
        <v>35</v>
      </c>
      <c r="M24" s="98"/>
      <c r="N24" s="99"/>
      <c r="O24" s="36"/>
      <c r="P24" s="33"/>
      <c r="Q24" s="36"/>
      <c r="R24" s="58"/>
    </row>
    <row r="25" spans="1:18" ht="27" customHeight="1">
      <c r="A25" s="84"/>
      <c r="B25" s="83"/>
      <c r="C25" s="167"/>
      <c r="D25" s="167"/>
      <c r="E25" s="168"/>
      <c r="F25" s="169"/>
      <c r="G25" s="170"/>
      <c r="H25" s="170"/>
      <c r="I25" s="171"/>
      <c r="J25" s="56"/>
      <c r="K25" s="56"/>
      <c r="L25" s="57">
        <v>36</v>
      </c>
      <c r="M25" s="98"/>
      <c r="N25" s="99"/>
      <c r="O25" s="36"/>
      <c r="P25" s="33"/>
      <c r="Q25" s="36"/>
      <c r="R25" s="58"/>
    </row>
    <row r="26" spans="1:18" ht="27" customHeight="1">
      <c r="A26" s="84"/>
      <c r="B26" s="83"/>
      <c r="C26" s="167"/>
      <c r="D26" s="167"/>
      <c r="E26" s="168"/>
      <c r="F26" s="169"/>
      <c r="G26" s="170"/>
      <c r="H26" s="170"/>
      <c r="I26" s="171"/>
      <c r="J26" s="56"/>
      <c r="K26" s="56"/>
      <c r="L26" s="57">
        <v>37</v>
      </c>
      <c r="M26" s="98"/>
      <c r="N26" s="99"/>
      <c r="O26" s="36"/>
      <c r="P26" s="33"/>
      <c r="Q26" s="36"/>
      <c r="R26" s="58"/>
    </row>
    <row r="27" spans="1:18" ht="27" customHeight="1">
      <c r="A27" s="84"/>
      <c r="B27" s="83"/>
      <c r="C27" s="167"/>
      <c r="D27" s="167"/>
      <c r="E27" s="168"/>
      <c r="F27" s="169"/>
      <c r="G27" s="170"/>
      <c r="H27" s="170"/>
      <c r="I27" s="171"/>
      <c r="J27" s="56"/>
      <c r="K27" s="56"/>
      <c r="L27" s="57">
        <v>38</v>
      </c>
      <c r="M27" s="98"/>
      <c r="N27" s="99"/>
      <c r="O27" s="36"/>
      <c r="P27" s="33"/>
      <c r="Q27" s="36"/>
      <c r="R27" s="58"/>
    </row>
    <row r="28" spans="1:18" ht="27" customHeight="1">
      <c r="A28" s="84"/>
      <c r="B28" s="83"/>
      <c r="C28" s="167"/>
      <c r="D28" s="167"/>
      <c r="E28" s="168"/>
      <c r="F28" s="169"/>
      <c r="G28" s="170"/>
      <c r="H28" s="170"/>
      <c r="I28" s="171"/>
      <c r="J28" s="56"/>
      <c r="K28" s="56"/>
      <c r="L28" s="57">
        <v>39</v>
      </c>
      <c r="M28" s="98"/>
      <c r="N28" s="99"/>
      <c r="O28" s="36"/>
      <c r="P28" s="33"/>
      <c r="Q28" s="36"/>
      <c r="R28" s="58"/>
    </row>
    <row r="29" spans="1:18" ht="27" customHeight="1">
      <c r="A29" s="84"/>
      <c r="B29" s="83"/>
      <c r="C29" s="167"/>
      <c r="D29" s="167"/>
      <c r="E29" s="168"/>
      <c r="F29" s="169"/>
      <c r="G29" s="170"/>
      <c r="H29" s="170"/>
      <c r="I29" s="171"/>
      <c r="J29" s="56"/>
      <c r="K29" s="56"/>
      <c r="L29" s="57">
        <v>40</v>
      </c>
      <c r="M29" s="98"/>
      <c r="N29" s="99"/>
      <c r="O29" s="36"/>
      <c r="P29" s="33"/>
      <c r="Q29" s="36"/>
      <c r="R29" s="58"/>
    </row>
    <row r="30" spans="1:18" ht="19.5" customHeight="1" thickBot="1">
      <c r="A30" s="59"/>
      <c r="B30" s="59"/>
      <c r="C30" s="59"/>
      <c r="D30" s="59"/>
      <c r="E30" s="59"/>
      <c r="F30" s="59"/>
      <c r="G30" s="59"/>
      <c r="H30" s="59"/>
      <c r="I30" s="59"/>
      <c r="J30" s="56"/>
      <c r="K30" s="56"/>
      <c r="L30" s="38"/>
      <c r="M30" s="32"/>
      <c r="N30" s="32"/>
      <c r="O30" s="60"/>
      <c r="P30" s="32"/>
      <c r="Q30" s="60"/>
      <c r="R30" s="60"/>
    </row>
    <row r="31" spans="1:18" ht="19.5" customHeight="1">
      <c r="A31" s="176" t="s">
        <v>85</v>
      </c>
      <c r="B31" s="177"/>
      <c r="C31" s="177"/>
      <c r="D31" s="177"/>
      <c r="E31" s="177"/>
      <c r="F31" s="177"/>
      <c r="G31" s="177"/>
      <c r="H31" s="177"/>
      <c r="I31" s="178"/>
      <c r="J31" s="179" t="s">
        <v>86</v>
      </c>
      <c r="K31" s="180"/>
      <c r="L31" s="180"/>
      <c r="M31" s="181"/>
      <c r="N31" s="182" t="s">
        <v>93</v>
      </c>
      <c r="O31" s="183"/>
      <c r="P31" s="183"/>
      <c r="Q31" s="183"/>
      <c r="R31" s="183"/>
    </row>
    <row r="32" spans="1:18" ht="19.5" customHeight="1">
      <c r="A32" s="184">
        <f>IF('女子入力シート'!A37&lt;&gt;"",'女子入力シート'!A37,"")</f>
      </c>
      <c r="B32" s="151"/>
      <c r="C32" s="151"/>
      <c r="D32" s="151"/>
      <c r="E32" s="151"/>
      <c r="F32" s="151"/>
      <c r="G32" s="151"/>
      <c r="H32" s="151"/>
      <c r="I32" s="185"/>
      <c r="J32" s="151">
        <f>IF('女子入力シート'!J37&lt;&gt;"",'女子入力シート'!J37,"")</f>
      </c>
      <c r="K32" s="151"/>
      <c r="L32" s="151"/>
      <c r="M32" s="185"/>
      <c r="N32" s="189" t="s">
        <v>94</v>
      </c>
      <c r="O32" s="190"/>
      <c r="P32" s="190"/>
      <c r="Q32" s="190"/>
      <c r="R32" s="190"/>
    </row>
    <row r="33" spans="1:18" ht="19.5" customHeight="1">
      <c r="A33" s="186"/>
      <c r="B33" s="187"/>
      <c r="C33" s="187"/>
      <c r="D33" s="187"/>
      <c r="E33" s="187"/>
      <c r="F33" s="187"/>
      <c r="G33" s="187"/>
      <c r="H33" s="187"/>
      <c r="I33" s="188"/>
      <c r="J33" s="187"/>
      <c r="K33" s="187"/>
      <c r="L33" s="187"/>
      <c r="M33" s="188"/>
      <c r="N33" s="189" t="s">
        <v>95</v>
      </c>
      <c r="O33" s="191"/>
      <c r="P33" s="191"/>
      <c r="Q33" s="191"/>
      <c r="R33" s="191"/>
    </row>
    <row r="34" spans="1:18" ht="19.5" customHeight="1">
      <c r="A34" s="173" t="s">
        <v>87</v>
      </c>
      <c r="B34" s="174"/>
      <c r="C34" s="174"/>
      <c r="D34" s="174"/>
      <c r="E34" s="174"/>
      <c r="F34" s="174"/>
      <c r="G34" s="174"/>
      <c r="H34" s="174"/>
      <c r="I34" s="175"/>
      <c r="J34" s="194" t="s">
        <v>87</v>
      </c>
      <c r="K34" s="195"/>
      <c r="L34" s="195"/>
      <c r="M34" s="196"/>
      <c r="N34" s="192" t="s">
        <v>108</v>
      </c>
      <c r="O34" s="193"/>
      <c r="P34" s="193"/>
      <c r="Q34" s="193"/>
      <c r="R34" s="193"/>
    </row>
    <row r="35" spans="1:18" ht="39.75" customHeight="1" thickBot="1">
      <c r="A35" s="197">
        <f>IF('女子入力シート'!A40&lt;&gt;"",'女子入力シート'!A40,"")</f>
      </c>
      <c r="B35" s="198"/>
      <c r="C35" s="198"/>
      <c r="D35" s="198"/>
      <c r="E35" s="198"/>
      <c r="F35" s="198"/>
      <c r="G35" s="198"/>
      <c r="H35" s="198"/>
      <c r="I35" s="199"/>
      <c r="J35" s="198">
        <f>IF('女子入力シート'!J40&lt;&gt;"",'女子入力シート'!J40,"")</f>
      </c>
      <c r="K35" s="198"/>
      <c r="L35" s="198"/>
      <c r="M35" s="199"/>
      <c r="N35" s="192"/>
      <c r="O35" s="193"/>
      <c r="P35" s="193"/>
      <c r="Q35" s="193"/>
      <c r="R35" s="193"/>
    </row>
    <row r="36" spans="1:18" ht="19.5" customHeight="1">
      <c r="A36" s="61"/>
      <c r="B36" s="61"/>
      <c r="C36" s="61"/>
      <c r="D36" s="61"/>
      <c r="E36" s="61"/>
      <c r="F36" s="61"/>
      <c r="G36" s="61"/>
      <c r="H36" s="61"/>
      <c r="I36" s="61"/>
      <c r="J36" s="43"/>
      <c r="K36" s="43"/>
      <c r="L36" s="43"/>
      <c r="M36" s="43"/>
      <c r="N36" s="43"/>
      <c r="O36" s="43"/>
      <c r="P36" s="61"/>
      <c r="Q36" s="61"/>
      <c r="R36" s="61"/>
    </row>
    <row r="37" spans="1:18" ht="17.25">
      <c r="A37" s="200" t="s">
        <v>0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62"/>
      <c r="M37" s="40"/>
      <c r="N37" s="40"/>
      <c r="O37" s="40"/>
      <c r="P37" s="40"/>
      <c r="Q37" s="61"/>
      <c r="R37" s="61"/>
    </row>
    <row r="38" spans="1:18" ht="42.75" customHeight="1">
      <c r="A38" s="127" t="str">
        <f ca="1">"令和"&amp;YEAR(NOW())-2018&amp;"("&amp;YEAR(NOW())&amp;")年"</f>
        <v>令和5(2023)年</v>
      </c>
      <c r="B38" s="127"/>
      <c r="C38" s="148">
        <f>IF('女子入力シート'!C42&lt;&gt;0,'女子入力シート'!C42,"")</f>
      </c>
      <c r="D38" s="148"/>
      <c r="E38" s="148" t="s">
        <v>89</v>
      </c>
      <c r="F38" s="148"/>
      <c r="G38" s="26">
        <f>IF('女子入力シート'!G42&lt;&gt;0,'女子入力シート'!G42,"")</f>
      </c>
      <c r="H38" s="30" t="s">
        <v>88</v>
      </c>
      <c r="I38" s="30"/>
      <c r="J38" s="201">
        <f>IF('女子入力シート'!J43&lt;&gt;"",'女子入力シート'!J43,"")</f>
      </c>
      <c r="K38" s="201"/>
      <c r="L38" s="201"/>
      <c r="M38" s="203" t="s">
        <v>92</v>
      </c>
      <c r="N38" s="203"/>
      <c r="O38" s="28"/>
      <c r="P38" s="172">
        <f>IF('女子入力シート'!P42&lt;&gt;"",'女子入力シート'!P42,"")</f>
      </c>
      <c r="Q38" s="172"/>
      <c r="R38" s="63" t="s">
        <v>1</v>
      </c>
    </row>
    <row r="39" spans="6:10" ht="18.75">
      <c r="F39" s="28"/>
      <c r="G39" s="28"/>
      <c r="H39" s="26"/>
      <c r="I39" s="26"/>
      <c r="J39" s="28"/>
    </row>
    <row r="40" ht="13.5">
      <c r="N40" s="31"/>
    </row>
    <row r="41" ht="13.5">
      <c r="N41" s="31"/>
    </row>
  </sheetData>
  <sheetProtection/>
  <mergeCells count="92">
    <mergeCell ref="P1:Q1"/>
    <mergeCell ref="A3:R3"/>
    <mergeCell ref="A5:B5"/>
    <mergeCell ref="L5:M5"/>
    <mergeCell ref="B7:C7"/>
    <mergeCell ref="F7:I7"/>
    <mergeCell ref="M7:P7"/>
    <mergeCell ref="B8:E8"/>
    <mergeCell ref="F8:I8"/>
    <mergeCell ref="P8:Q8"/>
    <mergeCell ref="C9:E9"/>
    <mergeCell ref="F9:I9"/>
    <mergeCell ref="M9:N9"/>
    <mergeCell ref="C10:E10"/>
    <mergeCell ref="F10:I10"/>
    <mergeCell ref="M10:N10"/>
    <mergeCell ref="C11:E11"/>
    <mergeCell ref="F11:I11"/>
    <mergeCell ref="M11:N11"/>
    <mergeCell ref="C12:E12"/>
    <mergeCell ref="F12:I12"/>
    <mergeCell ref="M12:N12"/>
    <mergeCell ref="C13:E13"/>
    <mergeCell ref="F13:I13"/>
    <mergeCell ref="M13:N13"/>
    <mergeCell ref="C14:E14"/>
    <mergeCell ref="F14:I14"/>
    <mergeCell ref="M14:N14"/>
    <mergeCell ref="C15:E15"/>
    <mergeCell ref="F15:I15"/>
    <mergeCell ref="M15:N15"/>
    <mergeCell ref="C16:E16"/>
    <mergeCell ref="F16:I16"/>
    <mergeCell ref="M16:N16"/>
    <mergeCell ref="C17:E17"/>
    <mergeCell ref="F17:I17"/>
    <mergeCell ref="M17:N17"/>
    <mergeCell ref="C18:E18"/>
    <mergeCell ref="F18:I18"/>
    <mergeCell ref="M18:N18"/>
    <mergeCell ref="C19:E19"/>
    <mergeCell ref="F19:I19"/>
    <mergeCell ref="M19:N19"/>
    <mergeCell ref="C20:E20"/>
    <mergeCell ref="F20:I20"/>
    <mergeCell ref="M20:N20"/>
    <mergeCell ref="C21:E21"/>
    <mergeCell ref="F21:I21"/>
    <mergeCell ref="M21:N21"/>
    <mergeCell ref="C22:E22"/>
    <mergeCell ref="F22:I22"/>
    <mergeCell ref="M22:N22"/>
    <mergeCell ref="C23:E23"/>
    <mergeCell ref="F23:I23"/>
    <mergeCell ref="M23:N23"/>
    <mergeCell ref="C24:E24"/>
    <mergeCell ref="F24:I24"/>
    <mergeCell ref="M24:N24"/>
    <mergeCell ref="C25:E25"/>
    <mergeCell ref="F25:I25"/>
    <mergeCell ref="M25:N25"/>
    <mergeCell ref="C26:E26"/>
    <mergeCell ref="F26:I26"/>
    <mergeCell ref="M26:N26"/>
    <mergeCell ref="C27:E27"/>
    <mergeCell ref="F27:I27"/>
    <mergeCell ref="M27:N27"/>
    <mergeCell ref="P38:Q38"/>
    <mergeCell ref="C28:E28"/>
    <mergeCell ref="F28:I28"/>
    <mergeCell ref="M28:N28"/>
    <mergeCell ref="C29:E29"/>
    <mergeCell ref="F29:I29"/>
    <mergeCell ref="M29:N29"/>
    <mergeCell ref="A31:I31"/>
    <mergeCell ref="J31:M31"/>
    <mergeCell ref="N31:R31"/>
    <mergeCell ref="A32:I33"/>
    <mergeCell ref="J32:M33"/>
    <mergeCell ref="N32:R32"/>
    <mergeCell ref="N33:R33"/>
    <mergeCell ref="A34:I34"/>
    <mergeCell ref="J34:M34"/>
    <mergeCell ref="N34:R35"/>
    <mergeCell ref="A35:I35"/>
    <mergeCell ref="J35:M35"/>
    <mergeCell ref="A37:K37"/>
    <mergeCell ref="A38:B38"/>
    <mergeCell ref="C38:D38"/>
    <mergeCell ref="E38:F38"/>
    <mergeCell ref="J38:L38"/>
    <mergeCell ref="M38:N38"/>
  </mergeCells>
  <conditionalFormatting sqref="P38 A35:M35 J38:L38">
    <cfRule type="cellIs" priority="3" dxfId="23" operator="equal" stopIfTrue="1">
      <formula>0</formula>
    </cfRule>
  </conditionalFormatting>
  <conditionalFormatting sqref="A32:M33">
    <cfRule type="cellIs" priority="1" dxfId="23" operator="equal" stopIfTrue="1">
      <formula>0</formula>
    </cfRule>
    <cfRule type="cellIs" priority="2" dxfId="24" operator="equal" stopIfTrue="1">
      <formula>0</formula>
    </cfRule>
  </conditionalFormatting>
  <dataValidations count="6">
    <dataValidation allowBlank="1" showInputMessage="1" showErrorMessage="1" imeMode="on" sqref="O38:P38 N40:N41 J38:L38"/>
    <dataValidation allowBlank="1" showInputMessage="1" showErrorMessage="1" imeMode="off" sqref="C38 A35:M35 G38"/>
    <dataValidation type="list" allowBlank="1" showInputMessage="1" showErrorMessage="1" imeMode="on" sqref="M38:N38">
      <formula1>高校リスト</formula1>
    </dataValidation>
    <dataValidation allowBlank="1" showInputMessage="1" showErrorMessage="1" imeMode="hiragana" sqref="A32:M33 B10:B29 P10:P29 M10:N29"/>
    <dataValidation type="whole" allowBlank="1" showInputMessage="1" showErrorMessage="1" errorTitle="数値が範囲外です" error="1から3しか入力できません" imeMode="halfAlpha" sqref="Q10:Q29 O10:O29">
      <formula1>1</formula1>
      <formula2>3</formula2>
    </dataValidation>
    <dataValidation type="whole" allowBlank="1" showInputMessage="1" showErrorMessage="1" error="1から3までしか入力できません" imeMode="halfAlpha" sqref="C10:E29">
      <formula1>1</formula1>
      <formula2>3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9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9.00390625" style="21" customWidth="1"/>
    <col min="3" max="4" width="17.25390625" style="21" bestFit="1" customWidth="1"/>
    <col min="5" max="16384" width="9.00390625" style="21" customWidth="1"/>
  </cols>
  <sheetData>
    <row r="1" spans="1:6" ht="13.5">
      <c r="A1" s="21" t="s">
        <v>5</v>
      </c>
      <c r="B1" s="21" t="s">
        <v>53</v>
      </c>
      <c r="C1" s="21" t="s">
        <v>68</v>
      </c>
      <c r="D1" s="21" t="s">
        <v>54</v>
      </c>
      <c r="F1" s="21" t="s">
        <v>97</v>
      </c>
    </row>
    <row r="2" spans="1:7" ht="13.5">
      <c r="A2" s="22">
        <v>101</v>
      </c>
      <c r="B2" s="22" t="s">
        <v>6</v>
      </c>
      <c r="C2" s="22" t="s">
        <v>69</v>
      </c>
      <c r="D2" s="22" t="s">
        <v>6</v>
      </c>
      <c r="F2" s="31" t="s">
        <v>92</v>
      </c>
      <c r="G2" s="31"/>
    </row>
    <row r="3" spans="1:7" ht="13.5">
      <c r="A3" s="22">
        <v>102</v>
      </c>
      <c r="B3" s="22" t="s">
        <v>7</v>
      </c>
      <c r="C3" s="22" t="s">
        <v>8</v>
      </c>
      <c r="D3" s="22" t="s">
        <v>8</v>
      </c>
      <c r="F3" s="31" t="s">
        <v>96</v>
      </c>
      <c r="G3" s="31"/>
    </row>
    <row r="4" spans="1:4" ht="13.5">
      <c r="A4" s="22">
        <v>103</v>
      </c>
      <c r="B4" s="22" t="s">
        <v>9</v>
      </c>
      <c r="C4" s="22" t="s">
        <v>10</v>
      </c>
      <c r="D4" s="22" t="s">
        <v>10</v>
      </c>
    </row>
    <row r="5" spans="1:4" ht="13.5">
      <c r="A5" s="22">
        <v>104</v>
      </c>
      <c r="B5" s="22" t="s">
        <v>11</v>
      </c>
      <c r="C5" s="22" t="s">
        <v>12</v>
      </c>
      <c r="D5" s="22" t="s">
        <v>12</v>
      </c>
    </row>
    <row r="6" spans="1:6" ht="13.5">
      <c r="A6" s="22">
        <v>105</v>
      </c>
      <c r="B6" s="22" t="s">
        <v>13</v>
      </c>
      <c r="C6" s="22" t="s">
        <v>14</v>
      </c>
      <c r="D6" s="22" t="s">
        <v>14</v>
      </c>
      <c r="F6" s="21" t="s">
        <v>102</v>
      </c>
    </row>
    <row r="7" spans="1:6" ht="13.5">
      <c r="A7" s="22">
        <v>106</v>
      </c>
      <c r="B7" s="22" t="s">
        <v>15</v>
      </c>
      <c r="C7" s="22" t="s">
        <v>16</v>
      </c>
      <c r="D7" s="22" t="s">
        <v>16</v>
      </c>
      <c r="F7" s="21" t="s">
        <v>103</v>
      </c>
    </row>
    <row r="8" spans="1:4" ht="13.5">
      <c r="A8" s="22">
        <v>107</v>
      </c>
      <c r="B8" s="22" t="s">
        <v>17</v>
      </c>
      <c r="C8" s="22" t="s">
        <v>18</v>
      </c>
      <c r="D8" s="22" t="s">
        <v>18</v>
      </c>
    </row>
    <row r="9" spans="1:4" ht="13.5">
      <c r="A9" s="22">
        <v>108</v>
      </c>
      <c r="B9" s="22" t="s">
        <v>19</v>
      </c>
      <c r="C9" s="22" t="s">
        <v>20</v>
      </c>
      <c r="D9" s="22" t="s">
        <v>20</v>
      </c>
    </row>
    <row r="10" spans="1:4" ht="13.5">
      <c r="A10" s="22">
        <v>109</v>
      </c>
      <c r="B10" s="22" t="s">
        <v>21</v>
      </c>
      <c r="C10" s="22" t="s">
        <v>70</v>
      </c>
      <c r="D10" s="22" t="s">
        <v>21</v>
      </c>
    </row>
    <row r="11" spans="1:4" ht="13.5">
      <c r="A11" s="22">
        <v>110</v>
      </c>
      <c r="B11" s="22" t="s">
        <v>22</v>
      </c>
      <c r="C11" s="22" t="s">
        <v>71</v>
      </c>
      <c r="D11" s="22" t="s">
        <v>23</v>
      </c>
    </row>
    <row r="12" spans="1:4" ht="13.5">
      <c r="A12" s="22">
        <v>111</v>
      </c>
      <c r="B12" s="22" t="s">
        <v>24</v>
      </c>
      <c r="C12" s="22" t="s">
        <v>25</v>
      </c>
      <c r="D12" s="22" t="s">
        <v>25</v>
      </c>
    </row>
    <row r="13" spans="1:4" ht="13.5">
      <c r="A13" s="22">
        <v>112</v>
      </c>
      <c r="B13" s="22" t="s">
        <v>26</v>
      </c>
      <c r="C13" s="22" t="s">
        <v>104</v>
      </c>
      <c r="D13" s="22" t="s">
        <v>27</v>
      </c>
    </row>
    <row r="14" spans="1:4" ht="13.5">
      <c r="A14" s="22">
        <v>113</v>
      </c>
      <c r="B14" s="22" t="s">
        <v>28</v>
      </c>
      <c r="C14" s="22" t="s">
        <v>84</v>
      </c>
      <c r="D14" s="22" t="s">
        <v>29</v>
      </c>
    </row>
    <row r="15" spans="1:4" ht="13.5">
      <c r="A15" s="22">
        <v>114</v>
      </c>
      <c r="B15" s="22" t="s">
        <v>30</v>
      </c>
      <c r="C15" s="22" t="s">
        <v>31</v>
      </c>
      <c r="D15" s="22" t="s">
        <v>31</v>
      </c>
    </row>
    <row r="16" spans="1:4" ht="13.5">
      <c r="A16" s="22">
        <v>116</v>
      </c>
      <c r="B16" s="22" t="s">
        <v>32</v>
      </c>
      <c r="C16" s="22" t="s">
        <v>33</v>
      </c>
      <c r="D16" s="22" t="s">
        <v>33</v>
      </c>
    </row>
    <row r="17" spans="1:4" ht="13.5">
      <c r="A17" s="22">
        <v>117</v>
      </c>
      <c r="B17" s="22" t="s">
        <v>34</v>
      </c>
      <c r="C17" s="22" t="s">
        <v>72</v>
      </c>
      <c r="D17" s="22" t="s">
        <v>34</v>
      </c>
    </row>
    <row r="18" spans="1:4" ht="13.5">
      <c r="A18" s="22">
        <v>118</v>
      </c>
      <c r="B18" s="22" t="s">
        <v>35</v>
      </c>
      <c r="C18" s="22" t="s">
        <v>73</v>
      </c>
      <c r="D18" s="22" t="s">
        <v>36</v>
      </c>
    </row>
    <row r="19" spans="1:4" ht="13.5">
      <c r="A19" s="22">
        <v>119</v>
      </c>
      <c r="B19" s="22" t="s">
        <v>37</v>
      </c>
      <c r="C19" s="22" t="s">
        <v>74</v>
      </c>
      <c r="D19" s="22" t="s">
        <v>37</v>
      </c>
    </row>
    <row r="20" spans="1:4" ht="13.5">
      <c r="A20" s="22">
        <v>120</v>
      </c>
      <c r="B20" s="22" t="s">
        <v>38</v>
      </c>
      <c r="C20" s="22" t="s">
        <v>75</v>
      </c>
      <c r="D20" s="22" t="s">
        <v>38</v>
      </c>
    </row>
    <row r="21" spans="1:4" ht="13.5">
      <c r="A21" s="22">
        <v>121</v>
      </c>
      <c r="B21" s="22" t="s">
        <v>39</v>
      </c>
      <c r="C21" s="22" t="s">
        <v>82</v>
      </c>
      <c r="D21" s="22" t="s">
        <v>58</v>
      </c>
    </row>
    <row r="22" spans="1:4" ht="13.5">
      <c r="A22" s="22">
        <v>122</v>
      </c>
      <c r="B22" s="22" t="s">
        <v>40</v>
      </c>
      <c r="C22" s="22" t="s">
        <v>76</v>
      </c>
      <c r="D22" s="22" t="s">
        <v>41</v>
      </c>
    </row>
    <row r="23" spans="1:4" ht="13.5">
      <c r="A23" s="22">
        <v>123</v>
      </c>
      <c r="B23" s="22" t="s">
        <v>42</v>
      </c>
      <c r="C23" s="22" t="s">
        <v>77</v>
      </c>
      <c r="D23" s="22" t="s">
        <v>42</v>
      </c>
    </row>
    <row r="24" spans="1:4" ht="13.5">
      <c r="A24" s="22">
        <v>124</v>
      </c>
      <c r="B24" s="22" t="s">
        <v>43</v>
      </c>
      <c r="C24" s="22" t="s">
        <v>83</v>
      </c>
      <c r="D24" s="22" t="s">
        <v>44</v>
      </c>
    </row>
    <row r="25" spans="1:4" ht="13.5">
      <c r="A25" s="22">
        <v>125</v>
      </c>
      <c r="B25" s="22" t="s">
        <v>45</v>
      </c>
      <c r="C25" s="22" t="s">
        <v>78</v>
      </c>
      <c r="D25" s="22" t="s">
        <v>46</v>
      </c>
    </row>
    <row r="26" spans="1:4" ht="13.5">
      <c r="A26" s="22">
        <v>126</v>
      </c>
      <c r="B26" s="22" t="s">
        <v>47</v>
      </c>
      <c r="C26" s="22" t="s">
        <v>79</v>
      </c>
      <c r="D26" s="22" t="s">
        <v>47</v>
      </c>
    </row>
    <row r="27" spans="1:4" ht="13.5">
      <c r="A27" s="22">
        <v>128</v>
      </c>
      <c r="B27" s="22" t="s">
        <v>48</v>
      </c>
      <c r="C27" s="22" t="s">
        <v>49</v>
      </c>
      <c r="D27" s="22" t="s">
        <v>49</v>
      </c>
    </row>
    <row r="28" spans="1:4" ht="13.5">
      <c r="A28" s="22">
        <v>129</v>
      </c>
      <c r="B28" s="22" t="s">
        <v>50</v>
      </c>
      <c r="C28" s="22" t="s">
        <v>51</v>
      </c>
      <c r="D28" s="22" t="s">
        <v>51</v>
      </c>
    </row>
    <row r="29" spans="1:4" ht="13.5">
      <c r="A29" s="22">
        <v>131</v>
      </c>
      <c r="B29" s="22" t="s">
        <v>56</v>
      </c>
      <c r="C29" s="22" t="s">
        <v>80</v>
      </c>
      <c r="D29" s="22" t="s">
        <v>55</v>
      </c>
    </row>
    <row r="30" spans="1:4" ht="13.5">
      <c r="A30" s="22">
        <v>132</v>
      </c>
      <c r="B30" s="22" t="s">
        <v>52</v>
      </c>
      <c r="C30" s="22" t="s">
        <v>81</v>
      </c>
      <c r="D30" s="22" t="s">
        <v>57</v>
      </c>
    </row>
    <row r="31" spans="1:4" ht="13.5">
      <c r="A31" s="21">
        <v>133</v>
      </c>
      <c r="B31" s="21" t="s">
        <v>101</v>
      </c>
      <c r="C31" s="21" t="s">
        <v>100</v>
      </c>
      <c r="D31" s="21" t="s">
        <v>99</v>
      </c>
    </row>
    <row r="32" spans="1:4" ht="13.5">
      <c r="A32" s="21">
        <v>134</v>
      </c>
      <c r="B32" s="21" t="s">
        <v>105</v>
      </c>
      <c r="C32" s="21" t="s">
        <v>106</v>
      </c>
      <c r="D32" s="21" t="s">
        <v>107</v>
      </c>
    </row>
  </sheetData>
  <sheetProtection sheet="1"/>
  <dataValidations count="1">
    <dataValidation allowBlank="1" showInputMessage="1" showErrorMessage="1" imeMode="on" sqref="F2:G3"/>
  </dataValidation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13.625" style="21" bestFit="1" customWidth="1"/>
    <col min="2" max="2" width="9.00390625" style="21" customWidth="1"/>
    <col min="3" max="3" width="6.50390625" style="21" bestFit="1" customWidth="1"/>
    <col min="4" max="4" width="13.125" style="21" bestFit="1" customWidth="1"/>
    <col min="5" max="6" width="17.25390625" style="21" bestFit="1" customWidth="1"/>
    <col min="7" max="16384" width="9.00390625" style="21" customWidth="1"/>
  </cols>
  <sheetData>
    <row r="1" spans="1:6" ht="13.5">
      <c r="A1" s="25" t="s">
        <v>90</v>
      </c>
      <c r="B1" s="16" t="s">
        <v>59</v>
      </c>
      <c r="C1" s="24" t="s">
        <v>60</v>
      </c>
      <c r="D1" s="24" t="s">
        <v>64</v>
      </c>
      <c r="E1" s="16" t="s">
        <v>54</v>
      </c>
      <c r="F1" s="24" t="s">
        <v>63</v>
      </c>
    </row>
    <row r="2" spans="1:6" ht="13.5">
      <c r="A2" s="21">
        <v>1</v>
      </c>
      <c r="B2" s="21">
        <f>IF('男子入力シート'!B10&lt;&gt;"",VLOOKUP('男子入力シート'!$R$1,'学校番号'!$A$1:$C$32,2)&amp;WIDECHAR(A2),"")</f>
      </c>
      <c r="C2" s="21">
        <f>IF('男子入力シート'!B10&lt;&gt;"",VLOOKUP('男子入力シート'!$R$1,'学校番号'!$A$1:$C$32,1)*100+A2,"")</f>
      </c>
      <c r="D2" s="21">
        <f>IF('男子入力シート'!B10&lt;&gt;"",'男子入力シート'!B10,"")</f>
      </c>
      <c r="E2" s="21">
        <f>IF('男子入力シート'!B10&lt;&gt;"",VLOOKUP('男子入力シート'!$R$1,'学校番号'!$A$1:$C$32,3),"")</f>
      </c>
      <c r="F2" s="21">
        <f>IF('男子入力シート'!C10&lt;&gt;"",'男子入力シート'!C10,"")</f>
      </c>
    </row>
    <row r="3" spans="1:6" ht="13.5">
      <c r="A3" s="21">
        <v>2</v>
      </c>
      <c r="B3" s="21">
        <f>IF('男子入力シート'!B11&lt;&gt;"",VLOOKUP('男子入力シート'!$R$1,'学校番号'!$A$1:$C$32,2)&amp;WIDECHAR(A3),"")</f>
      </c>
      <c r="C3" s="21">
        <f>IF('男子入力シート'!B11&lt;&gt;"",VLOOKUP('男子入力シート'!$R$1,'学校番号'!$A$1:$C$32,1)*100+A3,"")</f>
      </c>
      <c r="D3" s="21">
        <f>IF('男子入力シート'!B11&lt;&gt;"",'男子入力シート'!B11,"")</f>
      </c>
      <c r="E3" s="21">
        <f>IF('男子入力シート'!B11&lt;&gt;"",VLOOKUP('男子入力シート'!$R$1,'学校番号'!$A$1:$C$32,3),"")</f>
      </c>
      <c r="F3" s="21">
        <f>IF('男子入力シート'!C11&lt;&gt;"",'男子入力シート'!C11,"")</f>
      </c>
    </row>
    <row r="4" spans="1:6" ht="13.5">
      <c r="A4" s="21">
        <v>3</v>
      </c>
      <c r="B4" s="21">
        <f>IF('男子入力シート'!B12&lt;&gt;"",VLOOKUP('男子入力シート'!$R$1,'学校番号'!$A$1:$C$32,2)&amp;WIDECHAR(A4),"")</f>
      </c>
      <c r="C4" s="21">
        <f>IF('男子入力シート'!B12&lt;&gt;"",VLOOKUP('男子入力シート'!$R$1,'学校番号'!$A$1:$C$32,1)*100+A4,"")</f>
      </c>
      <c r="D4" s="21">
        <f>IF('男子入力シート'!B12&lt;&gt;"",'男子入力シート'!B12,"")</f>
      </c>
      <c r="E4" s="21">
        <f>IF('男子入力シート'!B12&lt;&gt;"",VLOOKUP('男子入力シート'!$R$1,'学校番号'!$A$1:$C$32,3),"")</f>
      </c>
      <c r="F4" s="21">
        <f>IF('男子入力シート'!C12&lt;&gt;"",'男子入力シート'!C12,"")</f>
      </c>
    </row>
    <row r="5" spans="1:6" ht="13.5">
      <c r="A5" s="21">
        <v>4</v>
      </c>
      <c r="B5" s="21">
        <f>IF('男子入力シート'!B13&lt;&gt;"",VLOOKUP('男子入力シート'!$R$1,'学校番号'!$A$1:$C$32,2)&amp;WIDECHAR(A5),"")</f>
      </c>
      <c r="C5" s="21">
        <f>IF('男子入力シート'!B13&lt;&gt;"",VLOOKUP('男子入力シート'!$R$1,'学校番号'!$A$1:$C$32,1)*100+A5,"")</f>
      </c>
      <c r="D5" s="21">
        <f>IF('男子入力シート'!B13&lt;&gt;"",'男子入力シート'!B13,"")</f>
      </c>
      <c r="E5" s="21">
        <f>IF('男子入力シート'!B13&lt;&gt;"",VLOOKUP('男子入力シート'!$R$1,'学校番号'!$A$1:$C$32,3),"")</f>
      </c>
      <c r="F5" s="21">
        <f>IF('男子入力シート'!C13&lt;&gt;"",'男子入力シート'!C13,"")</f>
      </c>
    </row>
    <row r="6" spans="1:6" ht="13.5">
      <c r="A6" s="21">
        <v>5</v>
      </c>
      <c r="B6" s="21">
        <f>IF('男子入力シート'!B14&lt;&gt;"",VLOOKUP('男子入力シート'!$R$1,'学校番号'!$A$1:$C$32,2)&amp;WIDECHAR(A6),"")</f>
      </c>
      <c r="C6" s="21">
        <f>IF('男子入力シート'!B14&lt;&gt;"",VLOOKUP('男子入力シート'!$R$1,'学校番号'!$A$1:$C$32,1)*100+A6,"")</f>
      </c>
      <c r="D6" s="21">
        <f>IF('男子入力シート'!B14&lt;&gt;"",'男子入力シート'!B14,"")</f>
      </c>
      <c r="E6" s="21">
        <f>IF('男子入力シート'!B14&lt;&gt;"",VLOOKUP('男子入力シート'!$R$1,'学校番号'!$A$1:$C$32,3),"")</f>
      </c>
      <c r="F6" s="21">
        <f>IF('男子入力シート'!C14&lt;&gt;"",'男子入力シート'!C14,"")</f>
      </c>
    </row>
    <row r="7" spans="1:6" ht="13.5">
      <c r="A7" s="21">
        <v>6</v>
      </c>
      <c r="B7" s="21">
        <f>IF('男子入力シート'!B15&lt;&gt;"",VLOOKUP('男子入力シート'!$R$1,'学校番号'!$A$1:$C$32,2)&amp;WIDECHAR(A7),"")</f>
      </c>
      <c r="C7" s="21">
        <f>IF('男子入力シート'!B15&lt;&gt;"",VLOOKUP('男子入力シート'!$R$1,'学校番号'!$A$1:$C$32,1)*100+A7,"")</f>
      </c>
      <c r="D7" s="21">
        <f>IF('男子入力シート'!B15&lt;&gt;"",'男子入力シート'!B15,"")</f>
      </c>
      <c r="E7" s="21">
        <f>IF('男子入力シート'!B15&lt;&gt;"",VLOOKUP('男子入力シート'!$R$1,'学校番号'!$A$1:$C$32,3),"")</f>
      </c>
      <c r="F7" s="21">
        <f>IF('男子入力シート'!C15&lt;&gt;"",'男子入力シート'!C15,"")</f>
      </c>
    </row>
    <row r="8" spans="1:6" ht="13.5">
      <c r="A8" s="21">
        <v>7</v>
      </c>
      <c r="B8" s="21">
        <f>IF('男子入力シート'!B16&lt;&gt;"",VLOOKUP('男子入力シート'!$R$1,'学校番号'!$A$1:$C$32,2)&amp;WIDECHAR(A8),"")</f>
      </c>
      <c r="C8" s="21">
        <f>IF('男子入力シート'!B16&lt;&gt;"",VLOOKUP('男子入力シート'!$R$1,'学校番号'!$A$1:$C$32,1)*100+A8,"")</f>
      </c>
      <c r="D8" s="21">
        <f>IF('男子入力シート'!B16&lt;&gt;"",'男子入力シート'!B16,"")</f>
      </c>
      <c r="E8" s="21">
        <f>IF('男子入力シート'!B16&lt;&gt;"",VLOOKUP('男子入力シート'!$R$1,'学校番号'!$A$1:$C$32,3),"")</f>
      </c>
      <c r="F8" s="21">
        <f>IF('男子入力シート'!C16&lt;&gt;"",'男子入力シート'!C16,"")</f>
      </c>
    </row>
    <row r="9" spans="1:6" ht="13.5">
      <c r="A9" s="21">
        <v>8</v>
      </c>
      <c r="B9" s="21">
        <f>IF('男子入力シート'!B17&lt;&gt;"",VLOOKUP('男子入力シート'!$R$1,'学校番号'!$A$1:$C$32,2)&amp;WIDECHAR(A9),"")</f>
      </c>
      <c r="C9" s="21">
        <f>IF('男子入力シート'!B17&lt;&gt;"",VLOOKUP('男子入力シート'!$R$1,'学校番号'!$A$1:$C$32,1)*100+A9,"")</f>
      </c>
      <c r="D9" s="21">
        <f>IF('男子入力シート'!B17&lt;&gt;"",'男子入力シート'!B17,"")</f>
      </c>
      <c r="E9" s="21">
        <f>IF('男子入力シート'!B17&lt;&gt;"",VLOOKUP('男子入力シート'!$R$1,'学校番号'!$A$1:$C$32,3),"")</f>
      </c>
      <c r="F9" s="21">
        <f>IF('男子入力シート'!C17&lt;&gt;"",'男子入力シート'!C17,"")</f>
      </c>
    </row>
    <row r="10" spans="1:6" ht="13.5">
      <c r="A10" s="21">
        <v>9</v>
      </c>
      <c r="B10" s="21">
        <f>IF('男子入力シート'!B18&lt;&gt;"",VLOOKUP('男子入力シート'!$R$1,'学校番号'!$A$1:$C$32,2)&amp;WIDECHAR(A10),"")</f>
      </c>
      <c r="C10" s="21">
        <f>IF('男子入力シート'!B18&lt;&gt;"",VLOOKUP('男子入力シート'!$R$1,'学校番号'!$A$1:$C$32,1)*100+A10,"")</f>
      </c>
      <c r="D10" s="21">
        <f>IF('男子入力シート'!B18&lt;&gt;"",'男子入力シート'!B18,"")</f>
      </c>
      <c r="E10" s="21">
        <f>IF('男子入力シート'!B18&lt;&gt;"",VLOOKUP('男子入力シート'!$R$1,'学校番号'!$A$1:$C$32,3),"")</f>
      </c>
      <c r="F10" s="21">
        <f>IF('男子入力シート'!C18&lt;&gt;"",'男子入力シート'!C18,"")</f>
      </c>
    </row>
    <row r="11" spans="1:6" ht="13.5">
      <c r="A11" s="21">
        <v>10</v>
      </c>
      <c r="B11" s="21">
        <f>IF('男子入力シート'!B19&lt;&gt;"",VLOOKUP('男子入力シート'!$R$1,'学校番号'!$A$1:$C$32,2)&amp;WIDECHAR(A11),"")</f>
      </c>
      <c r="C11" s="21">
        <f>IF('男子入力シート'!B19&lt;&gt;"",VLOOKUP('男子入力シート'!$R$1,'学校番号'!$A$1:$C$32,1)*100+A11,"")</f>
      </c>
      <c r="D11" s="21">
        <f>IF('男子入力シート'!B19&lt;&gt;"",'男子入力シート'!B19,"")</f>
      </c>
      <c r="E11" s="21">
        <f>IF('男子入力シート'!B19&lt;&gt;"",VLOOKUP('男子入力シート'!$R$1,'学校番号'!$A$1:$C$32,3),"")</f>
      </c>
      <c r="F11" s="21">
        <f>IF('男子入力シート'!C19&lt;&gt;"",'男子入力シート'!C19,"")</f>
      </c>
    </row>
    <row r="12" spans="1:6" ht="13.5">
      <c r="A12" s="21">
        <v>11</v>
      </c>
      <c r="B12" s="21">
        <f>IF('男子入力シート'!B20&lt;&gt;"",VLOOKUP('男子入力シート'!$R$1,'学校番号'!$A$1:$C$32,2)&amp;WIDECHAR(A12),"")</f>
      </c>
      <c r="C12" s="21">
        <f>IF('男子入力シート'!B20&lt;&gt;"",VLOOKUP('男子入力シート'!$R$1,'学校番号'!$A$1:$C$32,1)*100+A12,"")</f>
      </c>
      <c r="D12" s="21">
        <f>IF('男子入力シート'!B20&lt;&gt;"",'男子入力シート'!B20,"")</f>
      </c>
      <c r="E12" s="21">
        <f>IF('男子入力シート'!B20&lt;&gt;"",VLOOKUP('男子入力シート'!$R$1,'学校番号'!$A$1:$C$32,3),"")</f>
      </c>
      <c r="F12" s="21">
        <f>IF('男子入力シート'!C20&lt;&gt;"",'男子入力シート'!C20,"")</f>
      </c>
    </row>
    <row r="13" spans="1:6" ht="13.5">
      <c r="A13" s="21">
        <v>12</v>
      </c>
      <c r="B13" s="21">
        <f>IF('男子入力シート'!B21&lt;&gt;"",VLOOKUP('男子入力シート'!$R$1,'学校番号'!$A$1:$C$32,2)&amp;WIDECHAR(A13),"")</f>
      </c>
      <c r="C13" s="21">
        <f>IF('男子入力シート'!B21&lt;&gt;"",VLOOKUP('男子入力シート'!$R$1,'学校番号'!$A$1:$C$32,1)*100+A13,"")</f>
      </c>
      <c r="D13" s="21">
        <f>IF('男子入力シート'!B21&lt;&gt;"",'男子入力シート'!B21,"")</f>
      </c>
      <c r="E13" s="21">
        <f>IF('男子入力シート'!B21&lt;&gt;"",VLOOKUP('男子入力シート'!$R$1,'学校番号'!$A$1:$C$32,3),"")</f>
      </c>
      <c r="F13" s="21">
        <f>IF('男子入力シート'!C21&lt;&gt;"",'男子入力シート'!C21,"")</f>
      </c>
    </row>
    <row r="14" spans="1:6" ht="13.5">
      <c r="A14" s="21">
        <v>13</v>
      </c>
      <c r="B14" s="21">
        <f>IF('男子入力シート'!B22&lt;&gt;"",VLOOKUP('男子入力シート'!$R$1,'学校番号'!$A$1:$C$32,2)&amp;WIDECHAR(A14),"")</f>
      </c>
      <c r="C14" s="21">
        <f>IF('男子入力シート'!B22&lt;&gt;"",VLOOKUP('男子入力シート'!$R$1,'学校番号'!$A$1:$C$32,1)*100+A14,"")</f>
      </c>
      <c r="D14" s="21">
        <f>IF('男子入力シート'!B22&lt;&gt;"",'男子入力シート'!B22,"")</f>
      </c>
      <c r="E14" s="21">
        <f>IF('男子入力シート'!B22&lt;&gt;"",VLOOKUP('男子入力シート'!$R$1,'学校番号'!$A$1:$C$32,3),"")</f>
      </c>
      <c r="F14" s="21">
        <f>IF('男子入力シート'!C22&lt;&gt;"",'男子入力シート'!C22,"")</f>
      </c>
    </row>
    <row r="15" spans="1:6" ht="13.5">
      <c r="A15" s="21">
        <v>14</v>
      </c>
      <c r="B15" s="21">
        <f>IF('男子入力シート'!B23&lt;&gt;"",VLOOKUP('男子入力シート'!$R$1,'学校番号'!$A$1:$C$32,2)&amp;WIDECHAR(A15),"")</f>
      </c>
      <c r="C15" s="21">
        <f>IF('男子入力シート'!B23&lt;&gt;"",VLOOKUP('男子入力シート'!$R$1,'学校番号'!$A$1:$C$32,1)*100+A15,"")</f>
      </c>
      <c r="D15" s="21">
        <f>IF('男子入力シート'!B23&lt;&gt;"",'男子入力シート'!B23,"")</f>
      </c>
      <c r="E15" s="21">
        <f>IF('男子入力シート'!B23&lt;&gt;"",VLOOKUP('男子入力シート'!$R$1,'学校番号'!$A$1:$C$32,3),"")</f>
      </c>
      <c r="F15" s="21">
        <f>IF('男子入力シート'!C23&lt;&gt;"",'男子入力シート'!C23,"")</f>
      </c>
    </row>
    <row r="16" spans="1:6" ht="13.5">
      <c r="A16" s="21">
        <v>15</v>
      </c>
      <c r="B16" s="21">
        <f>IF('男子入力シート'!B24&lt;&gt;"",VLOOKUP('男子入力シート'!$R$1,'学校番号'!$A$1:$C$32,2)&amp;WIDECHAR(A16),"")</f>
      </c>
      <c r="C16" s="21">
        <f>IF('男子入力シート'!B24&lt;&gt;"",VLOOKUP('男子入力シート'!$R$1,'学校番号'!$A$1:$C$32,1)*100+A16,"")</f>
      </c>
      <c r="D16" s="21">
        <f>IF('男子入力シート'!B24&lt;&gt;"",'男子入力シート'!B24,"")</f>
      </c>
      <c r="E16" s="21">
        <f>IF('男子入力シート'!B24&lt;&gt;"",VLOOKUP('男子入力シート'!$R$1,'学校番号'!$A$1:$C$32,3),"")</f>
      </c>
      <c r="F16" s="21">
        <f>IF('男子入力シート'!C24&lt;&gt;"",'男子入力シート'!C24,"")</f>
      </c>
    </row>
    <row r="17" spans="1:6" ht="13.5">
      <c r="A17" s="79">
        <v>16</v>
      </c>
      <c r="B17" s="79">
        <f>IF('男子入力シート'!B25&lt;&gt;"",VLOOKUP('男子入力シート'!$R$1,'学校番号'!$A$1:$C$32,2)&amp;WIDECHAR(A17),"")</f>
      </c>
      <c r="C17" s="79">
        <f>IF('男子入力シート'!B25&lt;&gt;"",VLOOKUP('男子入力シート'!$R$1,'学校番号'!$A$1:$C$32,1)*100+A17,"")</f>
      </c>
      <c r="D17" s="79">
        <f>IF('男子入力シート'!B25&lt;&gt;"",'男子入力シート'!B25,"")</f>
      </c>
      <c r="E17" s="79">
        <f>IF('男子入力シート'!B25&lt;&gt;"",VLOOKUP('男子入力シート'!$R$1,'学校番号'!$A$1:$C$32,3),"")</f>
      </c>
      <c r="F17" s="79">
        <f>IF('男子入力シート'!C25&lt;&gt;"",'男子入力シート'!C25,"")</f>
      </c>
    </row>
    <row r="18" spans="1:6" ht="13.5">
      <c r="A18" s="79">
        <v>17</v>
      </c>
      <c r="B18" s="79">
        <f>IF('男子入力シート'!B26&lt;&gt;"",VLOOKUP('男子入力シート'!$R$1,'学校番号'!$A$1:$C$32,2)&amp;WIDECHAR(A18),"")</f>
      </c>
      <c r="C18" s="79">
        <f>IF('男子入力シート'!B26&lt;&gt;"",VLOOKUP('男子入力シート'!$R$1,'学校番号'!$A$1:$C$32,1)*100+A18,"")</f>
      </c>
      <c r="D18" s="79">
        <f>IF('男子入力シート'!B26&lt;&gt;"",'男子入力シート'!B26,"")</f>
      </c>
      <c r="E18" s="79">
        <f>IF('男子入力シート'!B26&lt;&gt;"",VLOOKUP('男子入力シート'!$R$1,'学校番号'!$A$1:$C$32,3),"")</f>
      </c>
      <c r="F18" s="79">
        <f>IF('男子入力シート'!C26&lt;&gt;"",'男子入力シート'!C26,"")</f>
      </c>
    </row>
    <row r="19" spans="1:6" ht="13.5">
      <c r="A19" s="79">
        <v>18</v>
      </c>
      <c r="B19" s="79">
        <f>IF('男子入力シート'!B27&lt;&gt;"",VLOOKUP('男子入力シート'!$R$1,'学校番号'!$A$1:$C$32,2)&amp;WIDECHAR(A19),"")</f>
      </c>
      <c r="C19" s="79">
        <f>IF('男子入力シート'!B27&lt;&gt;"",VLOOKUP('男子入力シート'!$R$1,'学校番号'!$A$1:$C$32,1)*100+A19,"")</f>
      </c>
      <c r="D19" s="79">
        <f>IF('男子入力シート'!B27&lt;&gt;"",'男子入力シート'!B27,"")</f>
      </c>
      <c r="E19" s="79">
        <f>IF('男子入力シート'!B27&lt;&gt;"",VLOOKUP('男子入力シート'!$R$1,'学校番号'!$A$1:$C$32,3),"")</f>
      </c>
      <c r="F19" s="79">
        <f>IF('男子入力シート'!C27&lt;&gt;"",'男子入力シート'!C27,"")</f>
      </c>
    </row>
    <row r="20" spans="1:6" ht="13.5">
      <c r="A20" s="79">
        <v>19</v>
      </c>
      <c r="B20" s="79">
        <f>IF('男子入力シート'!B28&lt;&gt;"",VLOOKUP('男子入力シート'!$R$1,'学校番号'!$A$1:$C$32,2)&amp;WIDECHAR(A20),"")</f>
      </c>
      <c r="C20" s="79">
        <f>IF('男子入力シート'!B28&lt;&gt;"",VLOOKUP('男子入力シート'!$R$1,'学校番号'!$A$1:$C$32,1)*100+A20,"")</f>
      </c>
      <c r="D20" s="79">
        <f>IF('男子入力シート'!B28&lt;&gt;"",'男子入力シート'!B28,"")</f>
      </c>
      <c r="E20" s="79">
        <f>IF('男子入力シート'!B28&lt;&gt;"",VLOOKUP('男子入力シート'!$R$1,'学校番号'!$A$1:$C$32,3),"")</f>
      </c>
      <c r="F20" s="79">
        <f>IF('男子入力シート'!C28&lt;&gt;"",'男子入力シート'!C28,"")</f>
      </c>
    </row>
    <row r="21" spans="1:6" ht="13.5">
      <c r="A21" s="79">
        <v>20</v>
      </c>
      <c r="B21" s="79">
        <f>IF('男子入力シート'!B29&lt;&gt;"",VLOOKUP('男子入力シート'!$R$1,'学校番号'!$A$1:$C$32,2)&amp;WIDECHAR(A21),"")</f>
      </c>
      <c r="C21" s="79">
        <f>IF('男子入力シート'!B29&lt;&gt;"",VLOOKUP('男子入力シート'!$R$1,'学校番号'!$A$1:$C$32,1)*100+A21,"")</f>
      </c>
      <c r="D21" s="79">
        <f>IF('男子入力シート'!B29&lt;&gt;"",'男子入力シート'!B29,"")</f>
      </c>
      <c r="E21" s="79">
        <f>IF('男子入力シート'!B29&lt;&gt;"",VLOOKUP('男子入力シート'!$R$1,'学校番号'!$A$1:$C$32,3),"")</f>
      </c>
      <c r="F21" s="79">
        <f>IF('男子入力シート'!C29&lt;&gt;"",'男子入力シート'!C29,"")</f>
      </c>
    </row>
    <row r="22" spans="1:8" ht="13.5">
      <c r="A22" s="23" t="s">
        <v>98</v>
      </c>
      <c r="B22" s="16" t="s">
        <v>59</v>
      </c>
      <c r="C22" s="24" t="s">
        <v>60</v>
      </c>
      <c r="D22" s="24" t="s">
        <v>61</v>
      </c>
      <c r="E22" s="24" t="s">
        <v>62</v>
      </c>
      <c r="F22" s="16" t="s">
        <v>54</v>
      </c>
      <c r="G22" s="24" t="s">
        <v>65</v>
      </c>
      <c r="H22" s="24" t="s">
        <v>66</v>
      </c>
    </row>
    <row r="23" spans="1:8" ht="13.5">
      <c r="A23" s="21">
        <v>1</v>
      </c>
      <c r="B23" s="21">
        <f>IF('男子入力シート'!M10&lt;&gt;"",VLOOKUP('男子入力シート'!$R$1,'学校番号'!$A$1:$C$32,2)&amp;WIDECHAR(A23),"")</f>
      </c>
      <c r="C23" s="21">
        <f>IF('男子入力シート'!M10&lt;&gt;"",VLOOKUP('男子入力シート'!$R$1,'学校番号'!$A$1:$C$32,1)*100+A23,"")</f>
      </c>
      <c r="D23" s="21">
        <f>IF('男子入力シート'!M10&lt;&gt;"",'男子入力シート'!M10,"")</f>
      </c>
      <c r="E23" s="21">
        <f>IF('男子入力シート'!P10&lt;&gt;"",'男子入力シート'!P10,"")</f>
      </c>
      <c r="F23" s="21">
        <f>IF('男子入力シート'!M10&lt;&gt;"",VLOOKUP('男子入力シート'!$R$1,'学校番号'!$A$1:$C$32,3),"")</f>
      </c>
      <c r="G23" s="21">
        <f>IF('男子入力シート'!O10&lt;&gt;"",'男子入力シート'!O10,"")</f>
      </c>
      <c r="H23" s="21">
        <f>IF('男子入力シート'!Q10&lt;&gt;"",'男子入力シート'!Q10,"")</f>
      </c>
    </row>
    <row r="24" spans="1:8" ht="13.5">
      <c r="A24" s="21">
        <v>2</v>
      </c>
      <c r="B24" s="21">
        <f>IF('男子入力シート'!M11&lt;&gt;"",VLOOKUP('男子入力シート'!$R$1,'学校番号'!$A$1:$C$32,2)&amp;WIDECHAR(A24),"")</f>
      </c>
      <c r="C24" s="21">
        <f>IF('男子入力シート'!M11&lt;&gt;"",VLOOKUP('男子入力シート'!$R$1,'学校番号'!$A$1:$C$32,1)*100+A24,"")</f>
      </c>
      <c r="D24" s="21">
        <f>IF('男子入力シート'!M11&lt;&gt;"",'男子入力シート'!M11,"")</f>
      </c>
      <c r="E24" s="21">
        <f>IF('男子入力シート'!P11&lt;&gt;"",'男子入力シート'!P11,"")</f>
      </c>
      <c r="F24" s="21">
        <f>IF('男子入力シート'!M11&lt;&gt;"",VLOOKUP('男子入力シート'!$R$1,'学校番号'!$A$1:$C$32,3),"")</f>
      </c>
      <c r="G24" s="21">
        <f>IF('男子入力シート'!O11&lt;&gt;"",'男子入力シート'!O11,"")</f>
      </c>
      <c r="H24" s="21">
        <f>IF('男子入力シート'!Q11&lt;&gt;"",'男子入力シート'!Q11,"")</f>
      </c>
    </row>
    <row r="25" spans="1:8" ht="13.5">
      <c r="A25" s="21">
        <v>3</v>
      </c>
      <c r="B25" s="21">
        <f>IF('男子入力シート'!M12&lt;&gt;"",VLOOKUP('男子入力シート'!$R$1,'学校番号'!$A$1:$C$32,2)&amp;WIDECHAR(A25),"")</f>
      </c>
      <c r="C25" s="21">
        <f>IF('男子入力シート'!M12&lt;&gt;"",VLOOKUP('男子入力シート'!$R$1,'学校番号'!$A$1:$C$32,1)*100+A25,"")</f>
      </c>
      <c r="D25" s="21">
        <f>IF('男子入力シート'!M12&lt;&gt;"",'男子入力シート'!M12,"")</f>
      </c>
      <c r="E25" s="21">
        <f>IF('男子入力シート'!P12&lt;&gt;"",'男子入力シート'!P12,"")</f>
      </c>
      <c r="F25" s="21">
        <f>IF('男子入力シート'!M12&lt;&gt;"",VLOOKUP('男子入力シート'!$R$1,'学校番号'!$A$1:$C$32,3),"")</f>
      </c>
      <c r="G25" s="21">
        <f>IF('男子入力シート'!O12&lt;&gt;"",'男子入力シート'!O12,"")</f>
      </c>
      <c r="H25" s="21">
        <f>IF('男子入力シート'!Q12&lt;&gt;"",'男子入力シート'!Q12,"")</f>
      </c>
    </row>
    <row r="26" spans="1:8" ht="13.5">
      <c r="A26" s="21">
        <v>4</v>
      </c>
      <c r="B26" s="21">
        <f>IF('男子入力シート'!M13&lt;&gt;"",VLOOKUP('男子入力シート'!$R$1,'学校番号'!$A$1:$C$32,2)&amp;WIDECHAR(A26),"")</f>
      </c>
      <c r="C26" s="21">
        <f>IF('男子入力シート'!M13&lt;&gt;"",VLOOKUP('男子入力シート'!$R$1,'学校番号'!$A$1:$C$32,1)*100+A26,"")</f>
      </c>
      <c r="D26" s="21">
        <f>IF('男子入力シート'!M13&lt;&gt;"",'男子入力シート'!M13,"")</f>
      </c>
      <c r="E26" s="21">
        <f>IF('男子入力シート'!P13&lt;&gt;"",'男子入力シート'!P13,"")</f>
      </c>
      <c r="F26" s="21">
        <f>IF('男子入力シート'!M13&lt;&gt;"",VLOOKUP('男子入力シート'!$R$1,'学校番号'!$A$1:$C$32,3),"")</f>
      </c>
      <c r="G26" s="21">
        <f>IF('男子入力シート'!O13&lt;&gt;"",'男子入力シート'!O13,"")</f>
      </c>
      <c r="H26" s="21">
        <f>IF('男子入力シート'!Q13&lt;&gt;"",'男子入力シート'!Q13,"")</f>
      </c>
    </row>
    <row r="27" spans="1:8" ht="13.5">
      <c r="A27" s="21">
        <v>5</v>
      </c>
      <c r="B27" s="21">
        <f>IF('男子入力シート'!M14&lt;&gt;"",VLOOKUP('男子入力シート'!$R$1,'学校番号'!$A$1:$C$32,2)&amp;WIDECHAR(A27),"")</f>
      </c>
      <c r="C27" s="21">
        <f>IF('男子入力シート'!M14&lt;&gt;"",VLOOKUP('男子入力シート'!$R$1,'学校番号'!$A$1:$C$32,1)*100+A27,"")</f>
      </c>
      <c r="D27" s="21">
        <f>IF('男子入力シート'!M14&lt;&gt;"",'男子入力シート'!M14,"")</f>
      </c>
      <c r="E27" s="21">
        <f>IF('男子入力シート'!P14&lt;&gt;"",'男子入力シート'!P14,"")</f>
      </c>
      <c r="F27" s="21">
        <f>IF('男子入力シート'!M14&lt;&gt;"",VLOOKUP('男子入力シート'!$R$1,'学校番号'!$A$1:$C$32,3),"")</f>
      </c>
      <c r="G27" s="21">
        <f>IF('男子入力シート'!O14&lt;&gt;"",'男子入力シート'!O14,"")</f>
      </c>
      <c r="H27" s="21">
        <f>IF('男子入力シート'!Q14&lt;&gt;"",'男子入力シート'!Q14,"")</f>
      </c>
    </row>
    <row r="28" spans="1:8" ht="13.5">
      <c r="A28" s="21">
        <v>6</v>
      </c>
      <c r="B28" s="21">
        <f>IF('男子入力シート'!M15&lt;&gt;"",VLOOKUP('男子入力シート'!$R$1,'学校番号'!$A$1:$C$32,2)&amp;WIDECHAR(A28),"")</f>
      </c>
      <c r="C28" s="21">
        <f>IF('男子入力シート'!M15&lt;&gt;"",VLOOKUP('男子入力シート'!$R$1,'学校番号'!$A$1:$C$32,1)*100+A28,"")</f>
      </c>
      <c r="D28" s="21">
        <f>IF('男子入力シート'!M15&lt;&gt;"",'男子入力シート'!M15,"")</f>
      </c>
      <c r="E28" s="21">
        <f>IF('男子入力シート'!P15&lt;&gt;"",'男子入力シート'!P15,"")</f>
      </c>
      <c r="F28" s="21">
        <f>IF('男子入力シート'!M15&lt;&gt;"",VLOOKUP('男子入力シート'!$R$1,'学校番号'!$A$1:$C$32,3),"")</f>
      </c>
      <c r="G28" s="21">
        <f>IF('男子入力シート'!O15&lt;&gt;"",'男子入力シート'!O15,"")</f>
      </c>
      <c r="H28" s="21">
        <f>IF('男子入力シート'!Q15&lt;&gt;"",'男子入力シート'!Q15,"")</f>
      </c>
    </row>
    <row r="29" spans="1:8" ht="13.5">
      <c r="A29" s="21">
        <v>7</v>
      </c>
      <c r="B29" s="21">
        <f>IF('男子入力シート'!M16&lt;&gt;"",VLOOKUP('男子入力シート'!$R$1,'学校番号'!$A$1:$C$32,2)&amp;WIDECHAR(A29),"")</f>
      </c>
      <c r="C29" s="21">
        <f>IF('男子入力シート'!M16&lt;&gt;"",VLOOKUP('男子入力シート'!$R$1,'学校番号'!$A$1:$C$32,1)*100+A29,"")</f>
      </c>
      <c r="D29" s="21">
        <f>IF('男子入力シート'!M16&lt;&gt;"",'男子入力シート'!M16,"")</f>
      </c>
      <c r="E29" s="21">
        <f>IF('男子入力シート'!P16&lt;&gt;"",'男子入力シート'!P16,"")</f>
      </c>
      <c r="F29" s="21">
        <f>IF('男子入力シート'!M16&lt;&gt;"",VLOOKUP('男子入力シート'!$R$1,'学校番号'!$A$1:$C$32,3),"")</f>
      </c>
      <c r="G29" s="21">
        <f>IF('男子入力シート'!O16&lt;&gt;"",'男子入力シート'!O16,"")</f>
      </c>
      <c r="H29" s="21">
        <f>IF('男子入力シート'!Q16&lt;&gt;"",'男子入力シート'!Q16,"")</f>
      </c>
    </row>
    <row r="30" spans="1:8" ht="13.5">
      <c r="A30" s="21">
        <v>8</v>
      </c>
      <c r="B30" s="21">
        <f>IF('男子入力シート'!M17&lt;&gt;"",VLOOKUP('男子入力シート'!$R$1,'学校番号'!$A$1:$C$32,2)&amp;WIDECHAR(A30),"")</f>
      </c>
      <c r="C30" s="21">
        <f>IF('男子入力シート'!M17&lt;&gt;"",VLOOKUP('男子入力シート'!$R$1,'学校番号'!$A$1:$C$32,1)*100+A30,"")</f>
      </c>
      <c r="D30" s="21">
        <f>IF('男子入力シート'!M17&lt;&gt;"",'男子入力シート'!M17,"")</f>
      </c>
      <c r="E30" s="21">
        <f>IF('男子入力シート'!P17&lt;&gt;"",'男子入力シート'!P17,"")</f>
      </c>
      <c r="F30" s="21">
        <f>IF('男子入力シート'!M17&lt;&gt;"",VLOOKUP('男子入力シート'!$R$1,'学校番号'!$A$1:$C$32,3),"")</f>
      </c>
      <c r="G30" s="21">
        <f>IF('男子入力シート'!O17&lt;&gt;"",'男子入力シート'!O17,"")</f>
      </c>
      <c r="H30" s="21">
        <f>IF('男子入力シート'!Q17&lt;&gt;"",'男子入力シート'!Q17,"")</f>
      </c>
    </row>
    <row r="31" spans="1:8" ht="13.5">
      <c r="A31" s="21">
        <v>9</v>
      </c>
      <c r="B31" s="21">
        <f>IF('男子入力シート'!M18&lt;&gt;"",VLOOKUP('男子入力シート'!$R$1,'学校番号'!$A$1:$C$32,2)&amp;WIDECHAR(A31),"")</f>
      </c>
      <c r="C31" s="21">
        <f>IF('男子入力シート'!M18&lt;&gt;"",VLOOKUP('男子入力シート'!$R$1,'学校番号'!$A$1:$C$32,1)*100+A31,"")</f>
      </c>
      <c r="D31" s="21">
        <f>IF('男子入力シート'!M18&lt;&gt;"",'男子入力シート'!M18,"")</f>
      </c>
      <c r="E31" s="21">
        <f>IF('男子入力シート'!P18&lt;&gt;"",'男子入力シート'!P18,"")</f>
      </c>
      <c r="F31" s="21">
        <f>IF('男子入力シート'!M18&lt;&gt;"",VLOOKUP('男子入力シート'!$R$1,'学校番号'!$A$1:$C$32,3),"")</f>
      </c>
      <c r="G31" s="21">
        <f>IF('男子入力シート'!O18&lt;&gt;"",'男子入力シート'!O18,"")</f>
      </c>
      <c r="H31" s="21">
        <f>IF('男子入力シート'!Q18&lt;&gt;"",'男子入力シート'!Q18,"")</f>
      </c>
    </row>
    <row r="32" spans="1:8" ht="13.5">
      <c r="A32" s="21">
        <v>10</v>
      </c>
      <c r="B32" s="21">
        <f>IF('男子入力シート'!M19&lt;&gt;"",VLOOKUP('男子入力シート'!$R$1,'学校番号'!$A$1:$C$32,2)&amp;WIDECHAR(A32),"")</f>
      </c>
      <c r="C32" s="21">
        <f>IF('男子入力シート'!M19&lt;&gt;"",VLOOKUP('男子入力シート'!$R$1,'学校番号'!$A$1:$C$32,1)*100+A32,"")</f>
      </c>
      <c r="D32" s="21">
        <f>IF('男子入力シート'!M19&lt;&gt;"",'男子入力シート'!M19,"")</f>
      </c>
      <c r="E32" s="21">
        <f>IF('男子入力シート'!P19&lt;&gt;"",'男子入力シート'!P19,"")</f>
      </c>
      <c r="F32" s="21">
        <f>IF('男子入力シート'!M19&lt;&gt;"",VLOOKUP('男子入力シート'!$R$1,'学校番号'!$A$1:$C$32,3),"")</f>
      </c>
      <c r="G32" s="21">
        <f>IF('男子入力シート'!O19&lt;&gt;"",'男子入力シート'!O19,"")</f>
      </c>
      <c r="H32" s="21">
        <f>IF('男子入力シート'!Q19&lt;&gt;"",'男子入力シート'!Q19,"")</f>
      </c>
    </row>
    <row r="33" spans="1:8" ht="13.5">
      <c r="A33" s="21">
        <v>11</v>
      </c>
      <c r="B33" s="21">
        <f>IF('男子入力シート'!M20&lt;&gt;"",VLOOKUP('男子入力シート'!$R$1,'学校番号'!$A$1:$C$32,2)&amp;WIDECHAR(A33),"")</f>
      </c>
      <c r="C33" s="21">
        <f>IF('男子入力シート'!M20&lt;&gt;"",VLOOKUP('男子入力シート'!$R$1,'学校番号'!$A$1:$C$32,1)*100+A33,"")</f>
      </c>
      <c r="D33" s="21">
        <f>IF('男子入力シート'!M20&lt;&gt;"",'男子入力シート'!M20,"")</f>
      </c>
      <c r="E33" s="21">
        <f>IF('男子入力シート'!P20&lt;&gt;"",'男子入力シート'!P20,"")</f>
      </c>
      <c r="F33" s="21">
        <f>IF('男子入力シート'!M20&lt;&gt;"",VLOOKUP('男子入力シート'!$R$1,'学校番号'!$A$1:$C$32,3),"")</f>
      </c>
      <c r="G33" s="21">
        <f>IF('男子入力シート'!O20&lt;&gt;"",'男子入力シート'!O20,"")</f>
      </c>
      <c r="H33" s="21">
        <f>IF('男子入力シート'!Q20&lt;&gt;"",'男子入力シート'!Q20,"")</f>
      </c>
    </row>
    <row r="34" spans="1:8" ht="13.5">
      <c r="A34" s="21">
        <v>12</v>
      </c>
      <c r="B34" s="21">
        <f>IF('男子入力シート'!M21&lt;&gt;"",VLOOKUP('男子入力シート'!$R$1,'学校番号'!$A$1:$C$32,2)&amp;WIDECHAR(A34),"")</f>
      </c>
      <c r="C34" s="21">
        <f>IF('男子入力シート'!M21&lt;&gt;"",VLOOKUP('男子入力シート'!$R$1,'学校番号'!$A$1:$C$32,1)*100+A34,"")</f>
      </c>
      <c r="D34" s="21">
        <f>IF('男子入力シート'!M21&lt;&gt;"",'男子入力シート'!M21,"")</f>
      </c>
      <c r="E34" s="21">
        <f>IF('男子入力シート'!P21&lt;&gt;"",'男子入力シート'!P21,"")</f>
      </c>
      <c r="F34" s="21">
        <f>IF('男子入力シート'!M21&lt;&gt;"",VLOOKUP('男子入力シート'!$R$1,'学校番号'!$A$1:$C$32,3),"")</f>
      </c>
      <c r="G34" s="21">
        <f>IF('男子入力シート'!O21&lt;&gt;"",'男子入力シート'!O21,"")</f>
      </c>
      <c r="H34" s="21">
        <f>IF('男子入力シート'!Q21&lt;&gt;"",'男子入力シート'!Q21,"")</f>
      </c>
    </row>
    <row r="35" spans="1:8" ht="13.5">
      <c r="A35" s="21">
        <v>13</v>
      </c>
      <c r="B35" s="21">
        <f>IF('男子入力シート'!M22&lt;&gt;"",VLOOKUP('男子入力シート'!$R$1,'学校番号'!$A$1:$C$32,2)&amp;WIDECHAR(A35),"")</f>
      </c>
      <c r="C35" s="21">
        <f>IF('男子入力シート'!M22&lt;&gt;"",VLOOKUP('男子入力シート'!$R$1,'学校番号'!$A$1:$C$32,1)*100+A35,"")</f>
      </c>
      <c r="D35" s="21">
        <f>IF('男子入力シート'!M22&lt;&gt;"",'男子入力シート'!M22,"")</f>
      </c>
      <c r="E35" s="21">
        <f>IF('男子入力シート'!P22&lt;&gt;"",'男子入力シート'!P22,"")</f>
      </c>
      <c r="F35" s="21">
        <f>IF('男子入力シート'!M22&lt;&gt;"",VLOOKUP('男子入力シート'!$R$1,'学校番号'!$A$1:$C$32,3),"")</f>
      </c>
      <c r="G35" s="21">
        <f>IF('男子入力シート'!O22&lt;&gt;"",'男子入力シート'!O22,"")</f>
      </c>
      <c r="H35" s="21">
        <f>IF('男子入力シート'!Q22&lt;&gt;"",'男子入力シート'!Q22,"")</f>
      </c>
    </row>
    <row r="36" spans="1:8" ht="13.5">
      <c r="A36" s="21">
        <v>14</v>
      </c>
      <c r="B36" s="21">
        <f>IF('男子入力シート'!M23&lt;&gt;"",VLOOKUP('男子入力シート'!$R$1,'学校番号'!$A$1:$C$32,2)&amp;WIDECHAR(A36),"")</f>
      </c>
      <c r="C36" s="21">
        <f>IF('男子入力シート'!M23&lt;&gt;"",VLOOKUP('男子入力シート'!$R$1,'学校番号'!$A$1:$C$32,1)*100+A36,"")</f>
      </c>
      <c r="D36" s="21">
        <f>IF('男子入力シート'!M23&lt;&gt;"",'男子入力シート'!M23,"")</f>
      </c>
      <c r="E36" s="21">
        <f>IF('男子入力シート'!P23&lt;&gt;"",'男子入力シート'!P23,"")</f>
      </c>
      <c r="F36" s="21">
        <f>IF('男子入力シート'!M23&lt;&gt;"",VLOOKUP('男子入力シート'!$R$1,'学校番号'!$A$1:$C$32,3),"")</f>
      </c>
      <c r="G36" s="21">
        <f>IF('男子入力シート'!O23&lt;&gt;"",'男子入力シート'!O23,"")</f>
      </c>
      <c r="H36" s="21">
        <f>IF('男子入力シート'!Q23&lt;&gt;"",'男子入力シート'!Q23,"")</f>
      </c>
    </row>
    <row r="37" spans="1:8" ht="13.5">
      <c r="A37" s="21">
        <v>15</v>
      </c>
      <c r="B37" s="21">
        <f>IF('男子入力シート'!M24&lt;&gt;"",VLOOKUP('男子入力シート'!$R$1,'学校番号'!$A$1:$C$32,2)&amp;WIDECHAR(A37),"")</f>
      </c>
      <c r="C37" s="21">
        <f>IF('男子入力シート'!M24&lt;&gt;"",VLOOKUP('男子入力シート'!$R$1,'学校番号'!$A$1:$C$32,1)*100+A37,"")</f>
      </c>
      <c r="D37" s="21">
        <f>IF('男子入力シート'!M24&lt;&gt;"",'男子入力シート'!M24,"")</f>
      </c>
      <c r="E37" s="21">
        <f>IF('男子入力シート'!P24&lt;&gt;"",'男子入力シート'!P24,"")</f>
      </c>
      <c r="F37" s="21">
        <f>IF('男子入力シート'!M24&lt;&gt;"",VLOOKUP('男子入力シート'!$R$1,'学校番号'!$A$1:$C$32,3),"")</f>
      </c>
      <c r="G37" s="21">
        <f>IF('男子入力シート'!O24&lt;&gt;"",'男子入力シート'!O24,"")</f>
      </c>
      <c r="H37" s="21">
        <f>IF('男子入力シート'!Q24&lt;&gt;"",'男子入力シート'!Q24,"")</f>
      </c>
    </row>
    <row r="38" spans="1:8" ht="13.5">
      <c r="A38" s="21">
        <v>16</v>
      </c>
      <c r="B38" s="21">
        <f>IF('男子入力シート'!M25&lt;&gt;"",VLOOKUP('男子入力シート'!$R$1,'学校番号'!$A$1:$C$32,2)&amp;WIDECHAR(A38),"")</f>
      </c>
      <c r="C38" s="21">
        <f>IF('男子入力シート'!M25&lt;&gt;"",VLOOKUP('男子入力シート'!$R$1,'学校番号'!$A$1:$C$32,1)*100+A38,"")</f>
      </c>
      <c r="D38" s="21">
        <f>IF('男子入力シート'!M25&lt;&gt;"",'男子入力シート'!M25,"")</f>
      </c>
      <c r="E38" s="21">
        <f>IF('男子入力シート'!P25&lt;&gt;"",'男子入力シート'!P25,"")</f>
      </c>
      <c r="F38" s="21">
        <f>IF('男子入力シート'!M25&lt;&gt;"",VLOOKUP('男子入力シート'!$R$1,'学校番号'!$A$1:$C$32,3),"")</f>
      </c>
      <c r="G38" s="21">
        <f>IF('男子入力シート'!O25&lt;&gt;"",'男子入力シート'!O25,"")</f>
      </c>
      <c r="H38" s="21">
        <f>IF('男子入力シート'!Q25&lt;&gt;"",'男子入力シート'!Q25,"")</f>
      </c>
    </row>
    <row r="39" spans="1:8" ht="13.5">
      <c r="A39" s="21">
        <v>17</v>
      </c>
      <c r="B39" s="21">
        <f>IF('男子入力シート'!M26&lt;&gt;"",VLOOKUP('男子入力シート'!$R$1,'学校番号'!$A$1:$C$32,2)&amp;WIDECHAR(A39),"")</f>
      </c>
      <c r="C39" s="21">
        <f>IF('男子入力シート'!M26&lt;&gt;"",VLOOKUP('男子入力シート'!$R$1,'学校番号'!$A$1:$C$32,1)*100+A39,"")</f>
      </c>
      <c r="D39" s="21">
        <f>IF('男子入力シート'!M26&lt;&gt;"",'男子入力シート'!M26,"")</f>
      </c>
      <c r="E39" s="21">
        <f>IF('男子入力シート'!P26&lt;&gt;"",'男子入力シート'!P26,"")</f>
      </c>
      <c r="F39" s="21">
        <f>IF('男子入力シート'!M26&lt;&gt;"",VLOOKUP('男子入力シート'!$R$1,'学校番号'!$A$1:$C$32,3),"")</f>
      </c>
      <c r="G39" s="21">
        <f>IF('男子入力シート'!O26&lt;&gt;"",'男子入力シート'!O26,"")</f>
      </c>
      <c r="H39" s="21">
        <f>IF('男子入力シート'!Q26&lt;&gt;"",'男子入力シート'!Q26,"")</f>
      </c>
    </row>
    <row r="40" spans="1:8" ht="13.5">
      <c r="A40" s="21">
        <v>18</v>
      </c>
      <c r="B40" s="21">
        <f>IF('男子入力シート'!M27&lt;&gt;"",VLOOKUP('男子入力シート'!$R$1,'学校番号'!$A$1:$C$32,2)&amp;WIDECHAR(A40),"")</f>
      </c>
      <c r="C40" s="21">
        <f>IF('男子入力シート'!M27&lt;&gt;"",VLOOKUP('男子入力シート'!$R$1,'学校番号'!$A$1:$C$32,1)*100+A40,"")</f>
      </c>
      <c r="D40" s="21">
        <f>IF('男子入力シート'!M27&lt;&gt;"",'男子入力シート'!M27,"")</f>
      </c>
      <c r="E40" s="21">
        <f>IF('男子入力シート'!P27&lt;&gt;"",'男子入力シート'!P27,"")</f>
      </c>
      <c r="F40" s="21">
        <f>IF('男子入力シート'!M27&lt;&gt;"",VLOOKUP('男子入力シート'!$R$1,'学校番号'!$A$1:$C$32,3),"")</f>
      </c>
      <c r="G40" s="21">
        <f>IF('男子入力シート'!O27&lt;&gt;"",'男子入力シート'!O27,"")</f>
      </c>
      <c r="H40" s="21">
        <f>IF('男子入力シート'!Q27&lt;&gt;"",'男子入力シート'!Q27,"")</f>
      </c>
    </row>
    <row r="41" spans="1:8" ht="13.5">
      <c r="A41" s="21">
        <v>19</v>
      </c>
      <c r="B41" s="21">
        <f>IF('男子入力シート'!M28&lt;&gt;"",VLOOKUP('男子入力シート'!$R$1,'学校番号'!$A$1:$C$32,2)&amp;WIDECHAR(A41),"")</f>
      </c>
      <c r="C41" s="21">
        <f>IF('男子入力シート'!M28&lt;&gt;"",VLOOKUP('男子入力シート'!$R$1,'学校番号'!$A$1:$C$32,1)*100+A41,"")</f>
      </c>
      <c r="D41" s="21">
        <f>IF('男子入力シート'!M28&lt;&gt;"",'男子入力シート'!M28,"")</f>
      </c>
      <c r="E41" s="21">
        <f>IF('男子入力シート'!P28&lt;&gt;"",'男子入力シート'!P28,"")</f>
      </c>
      <c r="F41" s="21">
        <f>IF('男子入力シート'!M28&lt;&gt;"",VLOOKUP('男子入力シート'!$R$1,'学校番号'!$A$1:$C$32,3),"")</f>
      </c>
      <c r="G41" s="21">
        <f>IF('男子入力シート'!O28&lt;&gt;"",'男子入力シート'!O28,"")</f>
      </c>
      <c r="H41" s="21">
        <f>IF('男子入力シート'!Q28&lt;&gt;"",'男子入力シート'!Q28,"")</f>
      </c>
    </row>
    <row r="42" spans="1:8" ht="13.5">
      <c r="A42" s="21">
        <v>20</v>
      </c>
      <c r="B42" s="21">
        <f>IF('男子入力シート'!M29&lt;&gt;"",VLOOKUP('男子入力シート'!$R$1,'学校番号'!$A$1:$C$32,2)&amp;WIDECHAR(A42),"")</f>
      </c>
      <c r="C42" s="21">
        <f>IF('男子入力シート'!M29&lt;&gt;"",VLOOKUP('男子入力シート'!$R$1,'学校番号'!$A$1:$C$32,1)*100+A42,"")</f>
      </c>
      <c r="D42" s="21">
        <f>IF('男子入力シート'!M29&lt;&gt;"",'男子入力シート'!M29,"")</f>
      </c>
      <c r="E42" s="21">
        <f>IF('男子入力シート'!P29&lt;&gt;"",'男子入力シート'!P29,"")</f>
      </c>
      <c r="F42" s="21">
        <f>IF('男子入力シート'!M29&lt;&gt;"",VLOOKUP('男子入力シート'!$R$1,'学校番号'!$A$1:$C$32,3),"")</f>
      </c>
      <c r="G42" s="21">
        <f>IF('男子入力シート'!O29&lt;&gt;"",'男子入力シート'!O29,"")</f>
      </c>
      <c r="H42" s="21">
        <f>IF('男子入力シート'!Q29&lt;&gt;"",'男子入力シート'!Q29,"")</f>
      </c>
    </row>
    <row r="43" spans="1:8" ht="13.5">
      <c r="A43" s="21">
        <v>21</v>
      </c>
      <c r="B43" s="21">
        <f>IF('男子入力シート２'!M10&lt;&gt;"",VLOOKUP('男子入力シート'!$R$1,'学校番号'!$A$1:$C$32,2)&amp;WIDECHAR(A43),"")</f>
      </c>
      <c r="C43" s="21">
        <f>IF('男子入力シート２'!M10&lt;&gt;"",VLOOKUP('男子入力シート'!$R$1,'学校番号'!$A$1:$C$32,1)*100+A43,"")</f>
      </c>
      <c r="D43" s="21">
        <f>IF('男子入力シート２'!M10&lt;&gt;"",'男子入力シート２'!M10,"")</f>
      </c>
      <c r="E43" s="21">
        <f>IF('男子入力シート２'!P10&lt;&gt;"",'男子入力シート２'!P10,"")</f>
      </c>
      <c r="F43" s="21">
        <f>IF('男子入力シート２'!M10&lt;&gt;"",VLOOKUP('男子入力シート'!$R$1,'学校番号'!$A$1:$C$32,3),"")</f>
      </c>
      <c r="G43" s="21">
        <f>IF('男子入力シート２'!O10&lt;&gt;"",'男子入力シート２'!O10,"")</f>
      </c>
      <c r="H43" s="21">
        <f>IF('男子入力シート２'!Q10&lt;&gt;"",'男子入力シート２'!Q10,"")</f>
      </c>
    </row>
    <row r="44" spans="1:8" ht="13.5">
      <c r="A44" s="21">
        <v>22</v>
      </c>
      <c r="B44" s="21">
        <f>IF('男子入力シート２'!M11&lt;&gt;"",VLOOKUP('男子入力シート'!$R$1,'学校番号'!$A$1:$C$32,2)&amp;WIDECHAR(A44),"")</f>
      </c>
      <c r="C44" s="21">
        <f>IF('男子入力シート２'!M11&lt;&gt;"",VLOOKUP('男子入力シート'!$R$1,'学校番号'!$A$1:$C$32,1)*100+A44,"")</f>
      </c>
      <c r="D44" s="21">
        <f>IF('男子入力シート２'!M11&lt;&gt;"",'男子入力シート２'!M11,"")</f>
      </c>
      <c r="E44" s="21">
        <f>IF('男子入力シート２'!P11&lt;&gt;"",'男子入力シート２'!P11,"")</f>
      </c>
      <c r="F44" s="21">
        <f>IF('男子入力シート２'!M11&lt;&gt;"",VLOOKUP('男子入力シート'!$R$1,'学校番号'!$A$1:$C$32,3),"")</f>
      </c>
      <c r="G44" s="21">
        <f>IF('男子入力シート２'!O11&lt;&gt;"",'男子入力シート２'!O11,"")</f>
      </c>
      <c r="H44" s="21">
        <f>IF('男子入力シート２'!Q11&lt;&gt;"",'男子入力シート２'!Q11,"")</f>
      </c>
    </row>
    <row r="45" spans="1:8" ht="13.5">
      <c r="A45" s="21">
        <v>23</v>
      </c>
      <c r="B45" s="21">
        <f>IF('男子入力シート２'!M12&lt;&gt;"",VLOOKUP('男子入力シート'!$R$1,'学校番号'!$A$1:$C$32,2)&amp;WIDECHAR(A45),"")</f>
      </c>
      <c r="C45" s="21">
        <f>IF('男子入力シート２'!M12&lt;&gt;"",VLOOKUP('男子入力シート'!$R$1,'学校番号'!$A$1:$C$32,1)*100+A45,"")</f>
      </c>
      <c r="D45" s="21">
        <f>IF('男子入力シート２'!M12&lt;&gt;"",'男子入力シート２'!M12,"")</f>
      </c>
      <c r="E45" s="21">
        <f>IF('男子入力シート２'!P12&lt;&gt;"",'男子入力シート２'!P12,"")</f>
      </c>
      <c r="F45" s="21">
        <f>IF('男子入力シート２'!M12&lt;&gt;"",VLOOKUP('男子入力シート'!$R$1,'学校番号'!$A$1:$C$32,3),"")</f>
      </c>
      <c r="G45" s="21">
        <f>IF('男子入力シート２'!O12&lt;&gt;"",'男子入力シート２'!O12,"")</f>
      </c>
      <c r="H45" s="21">
        <f>IF('男子入力シート２'!Q12&lt;&gt;"",'男子入力シート２'!Q12,"")</f>
      </c>
    </row>
    <row r="46" spans="1:8" ht="13.5">
      <c r="A46" s="21">
        <v>24</v>
      </c>
      <c r="B46" s="21">
        <f>IF('男子入力シート２'!M13&lt;&gt;"",VLOOKUP('男子入力シート'!$R$1,'学校番号'!$A$1:$C$32,2)&amp;WIDECHAR(A46),"")</f>
      </c>
      <c r="C46" s="21">
        <f>IF('男子入力シート２'!M13&lt;&gt;"",VLOOKUP('男子入力シート'!$R$1,'学校番号'!$A$1:$C$32,1)*100+A46,"")</f>
      </c>
      <c r="D46" s="21">
        <f>IF('男子入力シート２'!M13&lt;&gt;"",'男子入力シート２'!M13,"")</f>
      </c>
      <c r="E46" s="21">
        <f>IF('男子入力シート２'!P13&lt;&gt;"",'男子入力シート２'!P13,"")</f>
      </c>
      <c r="F46" s="21">
        <f>IF('男子入力シート２'!M13&lt;&gt;"",VLOOKUP('男子入力シート'!$R$1,'学校番号'!$A$1:$C$32,3),"")</f>
      </c>
      <c r="G46" s="21">
        <f>IF('男子入力シート２'!O13&lt;&gt;"",'男子入力シート２'!O13,"")</f>
      </c>
      <c r="H46" s="21">
        <f>IF('男子入力シート２'!Q13&lt;&gt;"",'男子入力シート２'!Q13,"")</f>
      </c>
    </row>
    <row r="47" spans="1:8" ht="13.5">
      <c r="A47" s="21">
        <v>25</v>
      </c>
      <c r="B47" s="21">
        <f>IF('男子入力シート２'!M14&lt;&gt;"",VLOOKUP('男子入力シート'!$R$1,'学校番号'!$A$1:$C$32,2)&amp;WIDECHAR(A47),"")</f>
      </c>
      <c r="C47" s="21">
        <f>IF('男子入力シート２'!M14&lt;&gt;"",VLOOKUP('男子入力シート'!$R$1,'学校番号'!$A$1:$C$32,1)*100+A47,"")</f>
      </c>
      <c r="D47" s="21">
        <f>IF('男子入力シート２'!M14&lt;&gt;"",'男子入力シート２'!M14,"")</f>
      </c>
      <c r="E47" s="21">
        <f>IF('男子入力シート２'!P14&lt;&gt;"",'男子入力シート２'!P14,"")</f>
      </c>
      <c r="F47" s="21">
        <f>IF('男子入力シート２'!M14&lt;&gt;"",VLOOKUP('男子入力シート'!$R$1,'学校番号'!$A$1:$C$32,3),"")</f>
      </c>
      <c r="G47" s="21">
        <f>IF('男子入力シート２'!O14&lt;&gt;"",'男子入力シート２'!O14,"")</f>
      </c>
      <c r="H47" s="21">
        <f>IF('男子入力シート２'!Q14&lt;&gt;"",'男子入力シート２'!Q14,"")</f>
      </c>
    </row>
    <row r="48" spans="1:8" ht="13.5">
      <c r="A48" s="21">
        <v>26</v>
      </c>
      <c r="B48" s="21">
        <f>IF('男子入力シート２'!M15&lt;&gt;"",VLOOKUP('男子入力シート'!$R$1,'学校番号'!$A$1:$C$32,2)&amp;WIDECHAR(A48),"")</f>
      </c>
      <c r="C48" s="21">
        <f>IF('男子入力シート２'!M15&lt;&gt;"",VLOOKUP('男子入力シート'!$R$1,'学校番号'!$A$1:$C$32,1)*100+A48,"")</f>
      </c>
      <c r="D48" s="21">
        <f>IF('男子入力シート２'!M15&lt;&gt;"",'男子入力シート２'!M15,"")</f>
      </c>
      <c r="E48" s="21">
        <f>IF('男子入力シート２'!P15&lt;&gt;"",'男子入力シート２'!P15,"")</f>
      </c>
      <c r="F48" s="21">
        <f>IF('男子入力シート２'!M15&lt;&gt;"",VLOOKUP('男子入力シート'!$R$1,'学校番号'!$A$1:$C$32,3),"")</f>
      </c>
      <c r="G48" s="21">
        <f>IF('男子入力シート２'!O15&lt;&gt;"",'男子入力シート２'!O15,"")</f>
      </c>
      <c r="H48" s="21">
        <f>IF('男子入力シート２'!Q15&lt;&gt;"",'男子入力シート２'!Q15,"")</f>
      </c>
    </row>
    <row r="49" spans="1:8" ht="13.5">
      <c r="A49" s="21">
        <v>27</v>
      </c>
      <c r="B49" s="21">
        <f>IF('男子入力シート２'!M16&lt;&gt;"",VLOOKUP('男子入力シート'!$R$1,'学校番号'!$A$1:$C$32,2)&amp;WIDECHAR(A49),"")</f>
      </c>
      <c r="C49" s="21">
        <f>IF('男子入力シート２'!M16&lt;&gt;"",VLOOKUP('男子入力シート'!$R$1,'学校番号'!$A$1:$C$32,1)*100+A49,"")</f>
      </c>
      <c r="D49" s="21">
        <f>IF('男子入力シート２'!M16&lt;&gt;"",'男子入力シート２'!M16,"")</f>
      </c>
      <c r="E49" s="21">
        <f>IF('男子入力シート２'!P16&lt;&gt;"",'男子入力シート２'!P16,"")</f>
      </c>
      <c r="F49" s="21">
        <f>IF('男子入力シート２'!M16&lt;&gt;"",VLOOKUP('男子入力シート'!$R$1,'学校番号'!$A$1:$C$32,3),"")</f>
      </c>
      <c r="G49" s="21">
        <f>IF('男子入力シート２'!O16&lt;&gt;"",'男子入力シート２'!O16,"")</f>
      </c>
      <c r="H49" s="21">
        <f>IF('男子入力シート２'!Q16&lt;&gt;"",'男子入力シート２'!Q16,"")</f>
      </c>
    </row>
    <row r="50" spans="1:8" ht="13.5">
      <c r="A50" s="21">
        <v>28</v>
      </c>
      <c r="B50" s="21">
        <f>IF('男子入力シート２'!M17&lt;&gt;"",VLOOKUP('男子入力シート'!$R$1,'学校番号'!$A$1:$C$32,2)&amp;WIDECHAR(A50),"")</f>
      </c>
      <c r="C50" s="21">
        <f>IF('男子入力シート２'!M17&lt;&gt;"",VLOOKUP('男子入力シート'!$R$1,'学校番号'!$A$1:$C$32,1)*100+A50,"")</f>
      </c>
      <c r="D50" s="21">
        <f>IF('男子入力シート２'!M17&lt;&gt;"",'男子入力シート２'!M17,"")</f>
      </c>
      <c r="E50" s="21">
        <f>IF('男子入力シート２'!P17&lt;&gt;"",'男子入力シート２'!P17,"")</f>
      </c>
      <c r="F50" s="21">
        <f>IF('男子入力シート２'!M17&lt;&gt;"",VLOOKUP('男子入力シート'!$R$1,'学校番号'!$A$1:$C$32,3),"")</f>
      </c>
      <c r="G50" s="21">
        <f>IF('男子入力シート２'!O17&lt;&gt;"",'男子入力シート２'!O17,"")</f>
      </c>
      <c r="H50" s="21">
        <f>IF('男子入力シート２'!Q17&lt;&gt;"",'男子入力シート２'!Q17,"")</f>
      </c>
    </row>
    <row r="51" spans="1:8" ht="13.5">
      <c r="A51" s="21">
        <v>29</v>
      </c>
      <c r="B51" s="21">
        <f>IF('男子入力シート２'!M18&lt;&gt;"",VLOOKUP('男子入力シート'!$R$1,'学校番号'!$A$1:$C$32,2)&amp;WIDECHAR(A51),"")</f>
      </c>
      <c r="C51" s="21">
        <f>IF('男子入力シート２'!M18&lt;&gt;"",VLOOKUP('男子入力シート'!$R$1,'学校番号'!$A$1:$C$32,1)*100+A51,"")</f>
      </c>
      <c r="D51" s="21">
        <f>IF('男子入力シート２'!M18&lt;&gt;"",'男子入力シート２'!M18,"")</f>
      </c>
      <c r="E51" s="21">
        <f>IF('男子入力シート２'!P18&lt;&gt;"",'男子入力シート２'!P18,"")</f>
      </c>
      <c r="F51" s="21">
        <f>IF('男子入力シート２'!M18&lt;&gt;"",VLOOKUP('男子入力シート'!$R$1,'学校番号'!$A$1:$C$32,3),"")</f>
      </c>
      <c r="G51" s="21">
        <f>IF('男子入力シート２'!O18&lt;&gt;"",'男子入力シート２'!O18,"")</f>
      </c>
      <c r="H51" s="21">
        <f>IF('男子入力シート２'!Q18&lt;&gt;"",'男子入力シート２'!Q18,"")</f>
      </c>
    </row>
    <row r="52" spans="1:8" ht="13.5">
      <c r="A52" s="21">
        <v>30</v>
      </c>
      <c r="B52" s="21">
        <f>IF('男子入力シート２'!M19&lt;&gt;"",VLOOKUP('男子入力シート'!$R$1,'学校番号'!$A$1:$C$32,2)&amp;WIDECHAR(A52),"")</f>
      </c>
      <c r="C52" s="21">
        <f>IF('男子入力シート２'!M19&lt;&gt;"",VLOOKUP('男子入力シート'!$R$1,'学校番号'!$A$1:$C$32,1)*100+A52,"")</f>
      </c>
      <c r="D52" s="21">
        <f>IF('男子入力シート２'!M19&lt;&gt;"",'男子入力シート２'!M19,"")</f>
      </c>
      <c r="E52" s="21">
        <f>IF('男子入力シート２'!P19&lt;&gt;"",'男子入力シート２'!P19,"")</f>
      </c>
      <c r="F52" s="21">
        <f>IF('男子入力シート２'!M19&lt;&gt;"",VLOOKUP('男子入力シート'!$R$1,'学校番号'!$A$1:$C$32,3),"")</f>
      </c>
      <c r="G52" s="21">
        <f>IF('男子入力シート２'!O19&lt;&gt;"",'男子入力シート２'!O19,"")</f>
      </c>
      <c r="H52" s="21">
        <f>IF('男子入力シート２'!Q19&lt;&gt;"",'男子入力シート２'!Q19,"")</f>
      </c>
    </row>
    <row r="53" spans="1:8" ht="13.5">
      <c r="A53" s="21">
        <v>31</v>
      </c>
      <c r="B53" s="21">
        <f>IF('男子入力シート２'!M20&lt;&gt;"",VLOOKUP('男子入力シート'!$R$1,'学校番号'!$A$1:$C$32,2)&amp;WIDECHAR(A53),"")</f>
      </c>
      <c r="C53" s="21">
        <f>IF('男子入力シート２'!M20&lt;&gt;"",VLOOKUP('男子入力シート'!$R$1,'学校番号'!$A$1:$C$32,1)*100+A53,"")</f>
      </c>
      <c r="D53" s="21">
        <f>IF('男子入力シート２'!M20&lt;&gt;"",'男子入力シート２'!M20,"")</f>
      </c>
      <c r="E53" s="21">
        <f>IF('男子入力シート２'!P20&lt;&gt;"",'男子入力シート２'!P20,"")</f>
      </c>
      <c r="F53" s="21">
        <f>IF('男子入力シート２'!M20&lt;&gt;"",VLOOKUP('男子入力シート'!$R$1,'学校番号'!$A$1:$C$32,3),"")</f>
      </c>
      <c r="G53" s="21">
        <f>IF('男子入力シート２'!O20&lt;&gt;"",'男子入力シート２'!O20,"")</f>
      </c>
      <c r="H53" s="21">
        <f>IF('男子入力シート２'!Q20&lt;&gt;"",'男子入力シート２'!Q20,"")</f>
      </c>
    </row>
    <row r="54" spans="1:8" ht="13.5">
      <c r="A54" s="21">
        <v>32</v>
      </c>
      <c r="B54" s="21">
        <f>IF('男子入力シート２'!M21&lt;&gt;"",VLOOKUP('男子入力シート'!$R$1,'学校番号'!$A$1:$C$32,2)&amp;WIDECHAR(A54),"")</f>
      </c>
      <c r="C54" s="21">
        <f>IF('男子入力シート２'!M21&lt;&gt;"",VLOOKUP('男子入力シート'!$R$1,'学校番号'!$A$1:$C$32,1)*100+A54,"")</f>
      </c>
      <c r="D54" s="21">
        <f>IF('男子入力シート２'!M21&lt;&gt;"",'男子入力シート２'!M21,"")</f>
      </c>
      <c r="E54" s="21">
        <f>IF('男子入力シート２'!P21&lt;&gt;"",'男子入力シート２'!P21,"")</f>
      </c>
      <c r="F54" s="21">
        <f>IF('男子入力シート２'!M21&lt;&gt;"",VLOOKUP('男子入力シート'!$R$1,'学校番号'!$A$1:$C$32,3),"")</f>
      </c>
      <c r="G54" s="21">
        <f>IF('男子入力シート２'!O21&lt;&gt;"",'男子入力シート２'!O21,"")</f>
      </c>
      <c r="H54" s="21">
        <f>IF('男子入力シート２'!Q21&lt;&gt;"",'男子入力シート２'!Q21,"")</f>
      </c>
    </row>
    <row r="55" spans="1:8" ht="13.5">
      <c r="A55" s="21">
        <v>33</v>
      </c>
      <c r="B55" s="21">
        <f>IF('男子入力シート２'!M22&lt;&gt;"",VLOOKUP('男子入力シート'!$R$1,'学校番号'!$A$1:$C$32,2)&amp;WIDECHAR(A55),"")</f>
      </c>
      <c r="C55" s="21">
        <f>IF('男子入力シート２'!M22&lt;&gt;"",VLOOKUP('男子入力シート'!$R$1,'学校番号'!$A$1:$C$32,1)*100+A55,"")</f>
      </c>
      <c r="D55" s="21">
        <f>IF('男子入力シート２'!M22&lt;&gt;"",'男子入力シート２'!M22,"")</f>
      </c>
      <c r="E55" s="21">
        <f>IF('男子入力シート２'!P22&lt;&gt;"",'男子入力シート２'!P22,"")</f>
      </c>
      <c r="F55" s="21">
        <f>IF('男子入力シート２'!M22&lt;&gt;"",VLOOKUP('男子入力シート'!$R$1,'学校番号'!$A$1:$C$32,3),"")</f>
      </c>
      <c r="G55" s="21">
        <f>IF('男子入力シート２'!O22&lt;&gt;"",'男子入力シート２'!O22,"")</f>
      </c>
      <c r="H55" s="21">
        <f>IF('男子入力シート２'!Q22&lt;&gt;"",'男子入力シート２'!Q22,"")</f>
      </c>
    </row>
    <row r="56" spans="1:8" ht="13.5">
      <c r="A56" s="21">
        <v>34</v>
      </c>
      <c r="B56" s="21">
        <f>IF('男子入力シート２'!M23&lt;&gt;"",VLOOKUP('男子入力シート'!$R$1,'学校番号'!$A$1:$C$32,2)&amp;WIDECHAR(A56),"")</f>
      </c>
      <c r="C56" s="21">
        <f>IF('男子入力シート２'!M23&lt;&gt;"",VLOOKUP('男子入力シート'!$R$1,'学校番号'!$A$1:$C$32,1)*100+A56,"")</f>
      </c>
      <c r="D56" s="21">
        <f>IF('男子入力シート２'!M23&lt;&gt;"",'男子入力シート２'!M23,"")</f>
      </c>
      <c r="E56" s="21">
        <f>IF('男子入力シート２'!P23&lt;&gt;"",'男子入力シート２'!P23,"")</f>
      </c>
      <c r="F56" s="21">
        <f>IF('男子入力シート２'!M23&lt;&gt;"",VLOOKUP('男子入力シート'!$R$1,'学校番号'!$A$1:$C$32,3),"")</f>
      </c>
      <c r="G56" s="21">
        <f>IF('男子入力シート２'!O23&lt;&gt;"",'男子入力シート２'!O23,"")</f>
      </c>
      <c r="H56" s="21">
        <f>IF('男子入力シート２'!Q23&lt;&gt;"",'男子入力シート２'!Q23,"")</f>
      </c>
    </row>
    <row r="57" spans="1:8" ht="13.5">
      <c r="A57" s="21">
        <v>35</v>
      </c>
      <c r="B57" s="21">
        <f>IF('男子入力シート２'!M24&lt;&gt;"",VLOOKUP('男子入力シート'!$R$1,'学校番号'!$A$1:$C$32,2)&amp;WIDECHAR(A57),"")</f>
      </c>
      <c r="C57" s="21">
        <f>IF('男子入力シート２'!M24&lt;&gt;"",VLOOKUP('男子入力シート'!$R$1,'学校番号'!$A$1:$C$32,1)*100+A57,"")</f>
      </c>
      <c r="D57" s="21">
        <f>IF('男子入力シート２'!M24&lt;&gt;"",'男子入力シート２'!M24,"")</f>
      </c>
      <c r="E57" s="21">
        <f>IF('男子入力シート２'!P24&lt;&gt;"",'男子入力シート２'!P24,"")</f>
      </c>
      <c r="F57" s="21">
        <f>IF('男子入力シート２'!M24&lt;&gt;"",VLOOKUP('男子入力シート'!$R$1,'学校番号'!$A$1:$C$32,3),"")</f>
      </c>
      <c r="G57" s="21">
        <f>IF('男子入力シート２'!O24&lt;&gt;"",'男子入力シート２'!O24,"")</f>
      </c>
      <c r="H57" s="21">
        <f>IF('男子入力シート２'!Q24&lt;&gt;"",'男子入力シート２'!Q24,"")</f>
      </c>
    </row>
    <row r="58" spans="1:8" ht="13.5">
      <c r="A58" s="21">
        <v>36</v>
      </c>
      <c r="B58" s="21">
        <f>IF('男子入力シート２'!M25&lt;&gt;"",VLOOKUP('男子入力シート'!$R$1,'学校番号'!$A$1:$C$32,2)&amp;WIDECHAR(A58),"")</f>
      </c>
      <c r="C58" s="21">
        <f>IF('男子入力シート２'!M25&lt;&gt;"",VLOOKUP('男子入力シート'!$R$1,'学校番号'!$A$1:$C$32,1)*100+A58,"")</f>
      </c>
      <c r="D58" s="21">
        <f>IF('男子入力シート２'!M25&lt;&gt;"",'男子入力シート２'!M25,"")</f>
      </c>
      <c r="E58" s="21">
        <f>IF('男子入力シート２'!P25&lt;&gt;"",'男子入力シート２'!P25,"")</f>
      </c>
      <c r="F58" s="21">
        <f>IF('男子入力シート２'!M25&lt;&gt;"",VLOOKUP('男子入力シート'!$R$1,'学校番号'!$A$1:$C$32,3),"")</f>
      </c>
      <c r="G58" s="21">
        <f>IF('男子入力シート２'!O25&lt;&gt;"",'男子入力シート２'!O25,"")</f>
      </c>
      <c r="H58" s="21">
        <f>IF('男子入力シート２'!Q25&lt;&gt;"",'男子入力シート２'!Q25,"")</f>
      </c>
    </row>
    <row r="59" spans="1:8" ht="13.5">
      <c r="A59" s="21">
        <v>37</v>
      </c>
      <c r="B59" s="21">
        <f>IF('男子入力シート２'!M26&lt;&gt;"",VLOOKUP('男子入力シート'!$R$1,'学校番号'!$A$1:$C$32,2)&amp;WIDECHAR(A59),"")</f>
      </c>
      <c r="C59" s="21">
        <f>IF('男子入力シート２'!M26&lt;&gt;"",VLOOKUP('男子入力シート'!$R$1,'学校番号'!$A$1:$C$32,1)*100+A59,"")</f>
      </c>
      <c r="D59" s="21">
        <f>IF('男子入力シート２'!M26&lt;&gt;"",'男子入力シート２'!M26,"")</f>
      </c>
      <c r="E59" s="21">
        <f>IF('男子入力シート２'!P26&lt;&gt;"",'男子入力シート２'!P26,"")</f>
      </c>
      <c r="F59" s="21">
        <f>IF('男子入力シート２'!M26&lt;&gt;"",VLOOKUP('男子入力シート'!$R$1,'学校番号'!$A$1:$C$32,3),"")</f>
      </c>
      <c r="G59" s="21">
        <f>IF('男子入力シート２'!O26&lt;&gt;"",'男子入力シート２'!O26,"")</f>
      </c>
      <c r="H59" s="21">
        <f>IF('男子入力シート２'!Q26&lt;&gt;"",'男子入力シート２'!Q26,"")</f>
      </c>
    </row>
    <row r="60" spans="1:8" ht="13.5">
      <c r="A60" s="21">
        <v>38</v>
      </c>
      <c r="B60" s="21">
        <f>IF('男子入力シート２'!M27&lt;&gt;"",VLOOKUP('男子入力シート'!$R$1,'学校番号'!$A$1:$C$32,2)&amp;WIDECHAR(A60),"")</f>
      </c>
      <c r="C60" s="21">
        <f>IF('男子入力シート２'!M27&lt;&gt;"",VLOOKUP('男子入力シート'!$R$1,'学校番号'!$A$1:$C$32,1)*100+A60,"")</f>
      </c>
      <c r="D60" s="21">
        <f>IF('男子入力シート２'!M27&lt;&gt;"",'男子入力シート２'!M27,"")</f>
      </c>
      <c r="E60" s="21">
        <f>IF('男子入力シート２'!P27&lt;&gt;"",'男子入力シート２'!P27,"")</f>
      </c>
      <c r="F60" s="21">
        <f>IF('男子入力シート２'!M27&lt;&gt;"",VLOOKUP('男子入力シート'!$R$1,'学校番号'!$A$1:$C$32,3),"")</f>
      </c>
      <c r="G60" s="21">
        <f>IF('男子入力シート２'!O27&lt;&gt;"",'男子入力シート２'!O27,"")</f>
      </c>
      <c r="H60" s="21">
        <f>IF('男子入力シート２'!Q27&lt;&gt;"",'男子入力シート２'!Q27,"")</f>
      </c>
    </row>
    <row r="61" spans="1:8" ht="13.5">
      <c r="A61" s="21">
        <v>39</v>
      </c>
      <c r="B61" s="21">
        <f>IF('男子入力シート２'!M28&lt;&gt;"",VLOOKUP('男子入力シート'!$R$1,'学校番号'!$A$1:$C$32,2)&amp;WIDECHAR(A61),"")</f>
      </c>
      <c r="C61" s="21">
        <f>IF('男子入力シート２'!M28&lt;&gt;"",VLOOKUP('男子入力シート'!$R$1,'学校番号'!$A$1:$C$32,1)*100+A61,"")</f>
      </c>
      <c r="D61" s="21">
        <f>IF('男子入力シート２'!M28&lt;&gt;"",'男子入力シート２'!M28,"")</f>
      </c>
      <c r="E61" s="21">
        <f>IF('男子入力シート２'!P28&lt;&gt;"",'男子入力シート２'!P28,"")</f>
      </c>
      <c r="F61" s="21">
        <f>IF('男子入力シート２'!M28&lt;&gt;"",VLOOKUP('男子入力シート'!$R$1,'学校番号'!$A$1:$C$32,3),"")</f>
      </c>
      <c r="G61" s="21">
        <f>IF('男子入力シート２'!O28&lt;&gt;"",'男子入力シート２'!O28,"")</f>
      </c>
      <c r="H61" s="21">
        <f>IF('男子入力シート２'!Q28&lt;&gt;"",'男子入力シート２'!Q28,"")</f>
      </c>
    </row>
    <row r="62" spans="1:8" ht="13.5">
      <c r="A62" s="21">
        <v>40</v>
      </c>
      <c r="B62" s="21">
        <f>IF('男子入力シート２'!M29&lt;&gt;"",VLOOKUP('男子入力シート'!$R$1,'学校番号'!$A$1:$C$32,2)&amp;WIDECHAR(A62),"")</f>
      </c>
      <c r="C62" s="21">
        <f>IF('男子入力シート２'!M29&lt;&gt;"",VLOOKUP('男子入力シート'!$R$1,'学校番号'!$A$1:$C$32,1)*100+A62,"")</f>
      </c>
      <c r="D62" s="21">
        <f>IF('男子入力シート２'!M29&lt;&gt;"",'男子入力シート２'!M29,"")</f>
      </c>
      <c r="E62" s="21">
        <f>IF('男子入力シート２'!P29&lt;&gt;"",'男子入力シート２'!P29,"")</f>
      </c>
      <c r="F62" s="21">
        <f>IF('男子入力シート２'!M29&lt;&gt;"",VLOOKUP('男子入力シート'!$R$1,'学校番号'!$A$1:$C$32,3),"")</f>
      </c>
      <c r="G62" s="21">
        <f>IF('男子入力シート２'!O29&lt;&gt;"",'男子入力シート２'!O29,"")</f>
      </c>
      <c r="H62" s="21">
        <f>IF('男子入力シート２'!Q29&lt;&gt;"",'男子入力シート２'!Q29,"")</f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F16" sqref="F16"/>
    </sheetView>
  </sheetViews>
  <sheetFormatPr defaultColWidth="9.00390625" defaultRowHeight="13.5"/>
  <cols>
    <col min="1" max="1" width="13.625" style="21" bestFit="1" customWidth="1"/>
    <col min="2" max="2" width="9.00390625" style="21" customWidth="1"/>
    <col min="3" max="3" width="6.50390625" style="21" bestFit="1" customWidth="1"/>
    <col min="4" max="4" width="13.125" style="21" bestFit="1" customWidth="1"/>
    <col min="5" max="6" width="17.25390625" style="21" bestFit="1" customWidth="1"/>
    <col min="7" max="16384" width="9.00390625" style="21" customWidth="1"/>
  </cols>
  <sheetData>
    <row r="1" spans="1:6" ht="13.5">
      <c r="A1" s="25" t="s">
        <v>90</v>
      </c>
      <c r="B1" s="16" t="s">
        <v>59</v>
      </c>
      <c r="C1" s="24" t="s">
        <v>60</v>
      </c>
      <c r="D1" s="24" t="s">
        <v>64</v>
      </c>
      <c r="E1" s="16" t="s">
        <v>54</v>
      </c>
      <c r="F1" s="24" t="s">
        <v>63</v>
      </c>
    </row>
    <row r="2" spans="1:6" ht="13.5">
      <c r="A2" s="21">
        <v>1</v>
      </c>
      <c r="B2" s="21">
        <f>IF('女子入力シート'!B10&lt;&gt;"",VLOOKUP('女子入力シート'!$R$1,'学校番号'!$A$1:$C$32,2)&amp;WIDECHAR(A2),"")</f>
      </c>
      <c r="C2" s="21">
        <f>IF('女子入力シート'!B10&lt;&gt;"",VLOOKUP('女子入力シート'!$R$1,'学校番号'!$A$1:$C$32,1)*100+A2,"")</f>
      </c>
      <c r="D2" s="21">
        <f>IF('女子入力シート'!B10&lt;&gt;"",'女子入力シート'!B10,"")</f>
      </c>
      <c r="E2" s="21">
        <f>IF('女子入力シート'!B10&lt;&gt;"",VLOOKUP('女子入力シート'!$R$1,'学校番号'!$A$1:$C$32,3),"")</f>
      </c>
      <c r="F2" s="21">
        <f>IF('女子入力シート'!C10&lt;&gt;"",'女子入力シート'!C10,"")</f>
      </c>
    </row>
    <row r="3" spans="1:6" ht="13.5">
      <c r="A3" s="21">
        <v>2</v>
      </c>
      <c r="B3" s="21">
        <f>IF('女子入力シート'!B11&lt;&gt;"",VLOOKUP('女子入力シート'!$R$1,'学校番号'!$A$1:$C$32,2)&amp;WIDECHAR(A3),"")</f>
      </c>
      <c r="C3" s="21">
        <f>IF('女子入力シート'!B11&lt;&gt;"",VLOOKUP('女子入力シート'!$R$1,'学校番号'!$A$1:$C$32,1)*100+A3,"")</f>
      </c>
      <c r="D3" s="21">
        <f>IF('女子入力シート'!B11&lt;&gt;"",'女子入力シート'!B11,"")</f>
      </c>
      <c r="E3" s="21">
        <f>IF('女子入力シート'!B11&lt;&gt;"",VLOOKUP('女子入力シート'!$R$1,'学校番号'!$A$1:$C$32,3),"")</f>
      </c>
      <c r="F3" s="21">
        <f>IF('女子入力シート'!C11&lt;&gt;"",'女子入力シート'!C11,"")</f>
      </c>
    </row>
    <row r="4" spans="1:6" ht="13.5">
      <c r="A4" s="21">
        <v>3</v>
      </c>
      <c r="B4" s="21">
        <f>IF('女子入力シート'!B12&lt;&gt;"",VLOOKUP('女子入力シート'!$R$1,'学校番号'!$A$1:$C$32,2)&amp;WIDECHAR(A4),"")</f>
      </c>
      <c r="C4" s="21">
        <f>IF('女子入力シート'!B12&lt;&gt;"",VLOOKUP('女子入力シート'!$R$1,'学校番号'!$A$1:$C$32,1)*100+A4,"")</f>
      </c>
      <c r="D4" s="21">
        <f>IF('女子入力シート'!B12&lt;&gt;"",'女子入力シート'!B12,"")</f>
      </c>
      <c r="E4" s="21">
        <f>IF('女子入力シート'!B12&lt;&gt;"",VLOOKUP('女子入力シート'!$R$1,'学校番号'!$A$1:$C$32,3),"")</f>
      </c>
      <c r="F4" s="21">
        <f>IF('女子入力シート'!C12&lt;&gt;"",'女子入力シート'!C12,"")</f>
      </c>
    </row>
    <row r="5" spans="1:6" ht="13.5">
      <c r="A5" s="21">
        <v>4</v>
      </c>
      <c r="B5" s="21">
        <f>IF('女子入力シート'!B13&lt;&gt;"",VLOOKUP('女子入力シート'!$R$1,'学校番号'!$A$1:$C$32,2)&amp;WIDECHAR(A5),"")</f>
      </c>
      <c r="C5" s="21">
        <f>IF('女子入力シート'!B13&lt;&gt;"",VLOOKUP('女子入力シート'!$R$1,'学校番号'!$A$1:$C$32,1)*100+A5,"")</f>
      </c>
      <c r="D5" s="21">
        <f>IF('女子入力シート'!B13&lt;&gt;"",'女子入力シート'!B13,"")</f>
      </c>
      <c r="E5" s="21">
        <f>IF('女子入力シート'!B13&lt;&gt;"",VLOOKUP('女子入力シート'!$R$1,'学校番号'!$A$1:$C$32,3),"")</f>
      </c>
      <c r="F5" s="21">
        <f>IF('女子入力シート'!C13&lt;&gt;"",'女子入力シート'!C13,"")</f>
      </c>
    </row>
    <row r="6" spans="1:6" ht="13.5">
      <c r="A6" s="21">
        <v>5</v>
      </c>
      <c r="B6" s="21">
        <f>IF('女子入力シート'!B14&lt;&gt;"",VLOOKUP('女子入力シート'!$R$1,'学校番号'!$A$1:$C$32,2)&amp;WIDECHAR(A6),"")</f>
      </c>
      <c r="C6" s="21">
        <f>IF('女子入力シート'!B14&lt;&gt;"",VLOOKUP('女子入力シート'!$R$1,'学校番号'!$A$1:$C$32,1)*100+A6,"")</f>
      </c>
      <c r="D6" s="21">
        <f>IF('女子入力シート'!B14&lt;&gt;"",'女子入力シート'!B14,"")</f>
      </c>
      <c r="E6" s="21">
        <f>IF('女子入力シート'!B14&lt;&gt;"",VLOOKUP('女子入力シート'!$R$1,'学校番号'!$A$1:$C$32,3),"")</f>
      </c>
      <c r="F6" s="21">
        <f>IF('女子入力シート'!C14&lt;&gt;"",'女子入力シート'!C14,"")</f>
      </c>
    </row>
    <row r="7" spans="1:6" ht="13.5">
      <c r="A7" s="21">
        <v>6</v>
      </c>
      <c r="B7" s="21">
        <f>IF('女子入力シート'!B15&lt;&gt;"",VLOOKUP('女子入力シート'!$R$1,'学校番号'!$A$1:$C$32,2)&amp;WIDECHAR(A7),"")</f>
      </c>
      <c r="C7" s="21">
        <f>IF('女子入力シート'!B15&lt;&gt;"",VLOOKUP('女子入力シート'!$R$1,'学校番号'!$A$1:$C$32,1)*100+A7,"")</f>
      </c>
      <c r="D7" s="21">
        <f>IF('女子入力シート'!B15&lt;&gt;"",'女子入力シート'!B15,"")</f>
      </c>
      <c r="E7" s="21">
        <f>IF('女子入力シート'!B15&lt;&gt;"",VLOOKUP('女子入力シート'!$R$1,'学校番号'!$A$1:$C$32,3),"")</f>
      </c>
      <c r="F7" s="21">
        <f>IF('女子入力シート'!C15&lt;&gt;"",'女子入力シート'!C15,"")</f>
      </c>
    </row>
    <row r="8" spans="1:6" ht="13.5">
      <c r="A8" s="21">
        <v>7</v>
      </c>
      <c r="B8" s="21">
        <f>IF('女子入力シート'!B16&lt;&gt;"",VLOOKUP('女子入力シート'!$R$1,'学校番号'!$A$1:$C$32,2)&amp;WIDECHAR(A8),"")</f>
      </c>
      <c r="C8" s="21">
        <f>IF('女子入力シート'!B16&lt;&gt;"",VLOOKUP('女子入力シート'!$R$1,'学校番号'!$A$1:$C$32,1)*100+A8,"")</f>
      </c>
      <c r="D8" s="21">
        <f>IF('女子入力シート'!B16&lt;&gt;"",'女子入力シート'!B16,"")</f>
      </c>
      <c r="E8" s="21">
        <f>IF('女子入力シート'!B16&lt;&gt;"",VLOOKUP('女子入力シート'!$R$1,'学校番号'!$A$1:$C$32,3),"")</f>
      </c>
      <c r="F8" s="21">
        <f>IF('女子入力シート'!C16&lt;&gt;"",'女子入力シート'!C16,"")</f>
      </c>
    </row>
    <row r="9" spans="1:6" ht="13.5">
      <c r="A9" s="21">
        <v>8</v>
      </c>
      <c r="B9" s="21">
        <f>IF('女子入力シート'!B17&lt;&gt;"",VLOOKUP('女子入力シート'!$R$1,'学校番号'!$A$1:$C$32,2)&amp;WIDECHAR(A9),"")</f>
      </c>
      <c r="C9" s="21">
        <f>IF('女子入力シート'!B17&lt;&gt;"",VLOOKUP('女子入力シート'!$R$1,'学校番号'!$A$1:$C$32,1)*100+A9,"")</f>
      </c>
      <c r="D9" s="21">
        <f>IF('女子入力シート'!B17&lt;&gt;"",'女子入力シート'!B17,"")</f>
      </c>
      <c r="E9" s="21">
        <f>IF('女子入力シート'!B17&lt;&gt;"",VLOOKUP('女子入力シート'!$R$1,'学校番号'!$A$1:$C$32,3),"")</f>
      </c>
      <c r="F9" s="21">
        <f>IF('女子入力シート'!C17&lt;&gt;"",'女子入力シート'!C17,"")</f>
      </c>
    </row>
    <row r="10" spans="1:6" ht="13.5">
      <c r="A10" s="21">
        <v>9</v>
      </c>
      <c r="B10" s="21">
        <f>IF('女子入力シート'!B18&lt;&gt;"",VLOOKUP('女子入力シート'!$R$1,'学校番号'!$A$1:$C$32,2)&amp;WIDECHAR(A10),"")</f>
      </c>
      <c r="C10" s="21">
        <f>IF('女子入力シート'!B18&lt;&gt;"",VLOOKUP('女子入力シート'!$R$1,'学校番号'!$A$1:$C$32,1)*100+A10,"")</f>
      </c>
      <c r="D10" s="21">
        <f>IF('女子入力シート'!B18&lt;&gt;"",'女子入力シート'!B18,"")</f>
      </c>
      <c r="E10" s="21">
        <f>IF('女子入力シート'!B18&lt;&gt;"",VLOOKUP('女子入力シート'!$R$1,'学校番号'!$A$1:$C$32,3),"")</f>
      </c>
      <c r="F10" s="21">
        <f>IF('女子入力シート'!C18&lt;&gt;"",'女子入力シート'!C18,"")</f>
      </c>
    </row>
    <row r="11" spans="1:6" ht="13.5">
      <c r="A11" s="21">
        <v>10</v>
      </c>
      <c r="B11" s="21">
        <f>IF('女子入力シート'!B19&lt;&gt;"",VLOOKUP('女子入力シート'!$R$1,'学校番号'!$A$1:$C$32,2)&amp;WIDECHAR(A11),"")</f>
      </c>
      <c r="C11" s="21">
        <f>IF('女子入力シート'!B19&lt;&gt;"",VLOOKUP('女子入力シート'!$R$1,'学校番号'!$A$1:$C$32,1)*100+A11,"")</f>
      </c>
      <c r="D11" s="21">
        <f>IF('女子入力シート'!B19&lt;&gt;"",'女子入力シート'!B19,"")</f>
      </c>
      <c r="E11" s="21">
        <f>IF('女子入力シート'!B19&lt;&gt;"",VLOOKUP('女子入力シート'!$R$1,'学校番号'!$A$1:$C$32,3),"")</f>
      </c>
      <c r="F11" s="21">
        <f>IF('女子入力シート'!C19&lt;&gt;"",'女子入力シート'!C19,"")</f>
      </c>
    </row>
    <row r="12" spans="1:6" ht="13.5">
      <c r="A12" s="21">
        <v>11</v>
      </c>
      <c r="B12" s="21">
        <f>IF('女子入力シート'!B20&lt;&gt;"",VLOOKUP('女子入力シート'!$R$1,'学校番号'!$A$1:$C$32,2)&amp;WIDECHAR(A12),"")</f>
      </c>
      <c r="C12" s="21">
        <f>IF('女子入力シート'!B20&lt;&gt;"",VLOOKUP('女子入力シート'!$R$1,'学校番号'!$A$1:$C$32,1)*100+A12,"")</f>
      </c>
      <c r="D12" s="21">
        <f>IF('女子入力シート'!B20&lt;&gt;"",'女子入力シート'!B20,"")</f>
      </c>
      <c r="E12" s="21">
        <f>IF('女子入力シート'!B20&lt;&gt;"",VLOOKUP('女子入力シート'!$R$1,'学校番号'!$A$1:$C$32,3),"")</f>
      </c>
      <c r="F12" s="21">
        <f>IF('女子入力シート'!C20&lt;&gt;"",'女子入力シート'!C20,"")</f>
      </c>
    </row>
    <row r="13" spans="1:6" ht="13.5">
      <c r="A13" s="21">
        <v>12</v>
      </c>
      <c r="B13" s="21">
        <f>IF('女子入力シート'!B21&lt;&gt;"",VLOOKUP('女子入力シート'!$R$1,'学校番号'!$A$1:$C$32,2)&amp;WIDECHAR(A13),"")</f>
      </c>
      <c r="C13" s="21">
        <f>IF('女子入力シート'!B21&lt;&gt;"",VLOOKUP('女子入力シート'!$R$1,'学校番号'!$A$1:$C$32,1)*100+A13,"")</f>
      </c>
      <c r="D13" s="21">
        <f>IF('女子入力シート'!B21&lt;&gt;"",'女子入力シート'!B21,"")</f>
      </c>
      <c r="E13" s="21">
        <f>IF('女子入力シート'!B21&lt;&gt;"",VLOOKUP('女子入力シート'!$R$1,'学校番号'!$A$1:$C$32,3),"")</f>
      </c>
      <c r="F13" s="21">
        <f>IF('女子入力シート'!C21&lt;&gt;"",'女子入力シート'!C21,"")</f>
      </c>
    </row>
    <row r="14" spans="1:6" ht="13.5">
      <c r="A14" s="21">
        <v>13</v>
      </c>
      <c r="B14" s="21">
        <f>IF('女子入力シート'!B22&lt;&gt;"",VLOOKUP('女子入力シート'!$R$1,'学校番号'!$A$1:$C$32,2)&amp;WIDECHAR(A14),"")</f>
      </c>
      <c r="C14" s="21">
        <f>IF('女子入力シート'!B22&lt;&gt;"",VLOOKUP('女子入力シート'!$R$1,'学校番号'!$A$1:$C$32,1)*100+A14,"")</f>
      </c>
      <c r="D14" s="21">
        <f>IF('女子入力シート'!B22&lt;&gt;"",'女子入力シート'!B22,"")</f>
      </c>
      <c r="E14" s="21">
        <f>IF('女子入力シート'!B22&lt;&gt;"",VLOOKUP('女子入力シート'!$R$1,'学校番号'!$A$1:$C$32,3),"")</f>
      </c>
      <c r="F14" s="21">
        <f>IF('女子入力シート'!C22&lt;&gt;"",'女子入力シート'!C22,"")</f>
      </c>
    </row>
    <row r="15" spans="1:6" ht="13.5">
      <c r="A15" s="21">
        <v>14</v>
      </c>
      <c r="B15" s="21">
        <f>IF('女子入力シート'!B23&lt;&gt;"",VLOOKUP('女子入力シート'!$R$1,'学校番号'!$A$1:$C$32,2)&amp;WIDECHAR(A15),"")</f>
      </c>
      <c r="C15" s="21">
        <f>IF('女子入力シート'!B23&lt;&gt;"",VLOOKUP('女子入力シート'!$R$1,'学校番号'!$A$1:$C$32,1)*100+A15,"")</f>
      </c>
      <c r="D15" s="21">
        <f>IF('女子入力シート'!B23&lt;&gt;"",'女子入力シート'!B23,"")</f>
      </c>
      <c r="E15" s="21">
        <f>IF('女子入力シート'!B23&lt;&gt;"",VLOOKUP('女子入力シート'!$R$1,'学校番号'!$A$1:$C$32,3),"")</f>
      </c>
      <c r="F15" s="21">
        <f>IF('女子入力シート'!C23&lt;&gt;"",'女子入力シート'!C23,"")</f>
      </c>
    </row>
    <row r="16" spans="1:6" ht="13.5">
      <c r="A16" s="21">
        <v>15</v>
      </c>
      <c r="B16" s="21">
        <f>IF('女子入力シート'!B24&lt;&gt;"",VLOOKUP('女子入力シート'!$R$1,'学校番号'!$A$1:$C$32,2)&amp;WIDECHAR(A16),"")</f>
      </c>
      <c r="C16" s="21">
        <f>IF('女子入力シート'!B24&lt;&gt;"",VLOOKUP('女子入力シート'!$R$1,'学校番号'!$A$1:$C$32,1)*100+A16,"")</f>
      </c>
      <c r="D16" s="21">
        <f>IF('女子入力シート'!B24&lt;&gt;"",'女子入力シート'!B24,"")</f>
      </c>
      <c r="E16" s="21">
        <f>IF('女子入力シート'!B24&lt;&gt;"",VLOOKUP('女子入力シート'!$R$1,'学校番号'!$A$1:$C$32,3),"")</f>
      </c>
      <c r="F16" s="21">
        <f>IF('女子入力シート'!C24&lt;&gt;"",'女子入力シート'!C24,"")</f>
      </c>
    </row>
    <row r="17" spans="1:6" ht="13.5">
      <c r="A17" s="79">
        <v>16</v>
      </c>
      <c r="B17" s="79">
        <f>IF('女子入力シート'!B25&lt;&gt;"",VLOOKUP('女子入力シート'!$R$1,'学校番号'!$A$1:$C$32,2)&amp;WIDECHAR(A17),"")</f>
      </c>
      <c r="C17" s="79">
        <f>IF('女子入力シート'!B25&lt;&gt;"",VLOOKUP('女子入力シート'!$R$1,'学校番号'!$A$1:$C$32,1)*100+A17,"")</f>
      </c>
      <c r="D17" s="79">
        <f>IF('女子入力シート'!B25&lt;&gt;"",'女子入力シート'!B25,"")</f>
      </c>
      <c r="E17" s="79">
        <f>IF('女子入力シート'!B25&lt;&gt;"",VLOOKUP('女子入力シート'!$R$1,'学校番号'!$A$1:$C$32,3),"")</f>
      </c>
      <c r="F17" s="79">
        <f>IF('女子入力シート'!C25&lt;&gt;"",'女子入力シート'!C25,"")</f>
      </c>
    </row>
    <row r="18" spans="1:6" ht="13.5">
      <c r="A18" s="79">
        <v>17</v>
      </c>
      <c r="B18" s="79">
        <f>IF('女子入力シート'!B26&lt;&gt;"",VLOOKUP('女子入力シート'!$R$1,'学校番号'!$A$1:$C$32,2)&amp;WIDECHAR(A18),"")</f>
      </c>
      <c r="C18" s="79">
        <f>IF('女子入力シート'!B26&lt;&gt;"",VLOOKUP('女子入力シート'!$R$1,'学校番号'!$A$1:$C$32,1)*100+A18,"")</f>
      </c>
      <c r="D18" s="79">
        <f>IF('女子入力シート'!B26&lt;&gt;"",'女子入力シート'!B26,"")</f>
      </c>
      <c r="E18" s="79">
        <f>IF('女子入力シート'!B26&lt;&gt;"",VLOOKUP('女子入力シート'!$R$1,'学校番号'!$A$1:$C$32,3),"")</f>
      </c>
      <c r="F18" s="79">
        <f>IF('女子入力シート'!C26&lt;&gt;"",'女子入力シート'!C26,"")</f>
      </c>
    </row>
    <row r="19" spans="1:6" ht="13.5">
      <c r="A19" s="79">
        <v>18</v>
      </c>
      <c r="B19" s="79">
        <f>IF('女子入力シート'!B27&lt;&gt;"",VLOOKUP('女子入力シート'!$R$1,'学校番号'!$A$1:$C$32,2)&amp;WIDECHAR(A19),"")</f>
      </c>
      <c r="C19" s="79">
        <f>IF('女子入力シート'!B27&lt;&gt;"",VLOOKUP('女子入力シート'!$R$1,'学校番号'!$A$1:$C$32,1)*100+A19,"")</f>
      </c>
      <c r="D19" s="79">
        <f>IF('女子入力シート'!B27&lt;&gt;"",'女子入力シート'!B27,"")</f>
      </c>
      <c r="E19" s="79">
        <f>IF('女子入力シート'!B27&lt;&gt;"",VLOOKUP('女子入力シート'!$R$1,'学校番号'!$A$1:$C$32,3),"")</f>
      </c>
      <c r="F19" s="79">
        <f>IF('女子入力シート'!C27&lt;&gt;"",'女子入力シート'!C27,"")</f>
      </c>
    </row>
    <row r="20" spans="1:6" ht="13.5">
      <c r="A20" s="79">
        <v>19</v>
      </c>
      <c r="B20" s="79">
        <f>IF('女子入力シート'!B28&lt;&gt;"",VLOOKUP('女子入力シート'!$R$1,'学校番号'!$A$1:$C$32,2)&amp;WIDECHAR(A20),"")</f>
      </c>
      <c r="C20" s="79">
        <f>IF('女子入力シート'!B28&lt;&gt;"",VLOOKUP('女子入力シート'!$R$1,'学校番号'!$A$1:$C$32,1)*100+A20,"")</f>
      </c>
      <c r="D20" s="79">
        <f>IF('女子入力シート'!B28&lt;&gt;"",'女子入力シート'!B28,"")</f>
      </c>
      <c r="E20" s="79">
        <f>IF('女子入力シート'!B28&lt;&gt;"",VLOOKUP('女子入力シート'!$R$1,'学校番号'!$A$1:$C$32,3),"")</f>
      </c>
      <c r="F20" s="79">
        <f>IF('女子入力シート'!C28&lt;&gt;"",'女子入力シート'!C28,"")</f>
      </c>
    </row>
    <row r="21" spans="1:6" ht="13.5">
      <c r="A21" s="79">
        <v>20</v>
      </c>
      <c r="B21" s="79">
        <f>IF('女子入力シート'!B29&lt;&gt;"",VLOOKUP('女子入力シート'!$R$1,'学校番号'!$A$1:$C$32,2)&amp;WIDECHAR(A21),"")</f>
      </c>
      <c r="C21" s="79">
        <f>IF('女子入力シート'!B29&lt;&gt;"",VLOOKUP('女子入力シート'!$R$1,'学校番号'!$A$1:$C$32,1)*100+A21,"")</f>
      </c>
      <c r="D21" s="79">
        <f>IF('女子入力シート'!B29&lt;&gt;"",'女子入力シート'!B29,"")</f>
      </c>
      <c r="E21" s="79">
        <f>IF('女子入力シート'!B29&lt;&gt;"",VLOOKUP('女子入力シート'!$R$1,'学校番号'!$A$1:$C$32,3),"")</f>
      </c>
      <c r="F21" s="79">
        <f>IF('女子入力シート'!C29&lt;&gt;"",'女子入力シート'!C29,"")</f>
      </c>
    </row>
    <row r="22" spans="1:8" ht="13.5">
      <c r="A22" s="23" t="s">
        <v>91</v>
      </c>
      <c r="B22" s="16" t="s">
        <v>59</v>
      </c>
      <c r="C22" s="24" t="s">
        <v>60</v>
      </c>
      <c r="D22" s="24" t="s">
        <v>61</v>
      </c>
      <c r="E22" s="24" t="s">
        <v>62</v>
      </c>
      <c r="F22" s="16" t="s">
        <v>54</v>
      </c>
      <c r="G22" s="24" t="s">
        <v>65</v>
      </c>
      <c r="H22" s="24" t="s">
        <v>66</v>
      </c>
    </row>
    <row r="23" spans="1:8" ht="13.5">
      <c r="A23" s="21">
        <v>1</v>
      </c>
      <c r="B23" s="21">
        <f>IF('女子入力シート'!M10&lt;&gt;"",VLOOKUP('女子入力シート'!$R$1,'学校番号'!$A$1:$C$32,2)&amp;WIDECHAR(A23),"")</f>
      </c>
      <c r="C23" s="21">
        <f>IF('女子入力シート'!M10&lt;&gt;"",VLOOKUP('女子入力シート'!$R$1,'学校番号'!$A$1:$C$32,1)*100+A23,"")</f>
      </c>
      <c r="D23" s="21">
        <f>IF('女子入力シート'!M10&lt;&gt;"",'女子入力シート'!M10,"")</f>
      </c>
      <c r="E23" s="21">
        <f>IF('女子入力シート'!P10&lt;&gt;"",'女子入力シート'!P10,"")</f>
      </c>
      <c r="F23" s="21">
        <f>IF('女子入力シート'!M10&lt;&gt;"",VLOOKUP('女子入力シート'!$R$1,'学校番号'!$A$1:$C$32,3),"")</f>
      </c>
      <c r="G23" s="21">
        <f>IF('女子入力シート'!O10&lt;&gt;"",'女子入力シート'!O10,"")</f>
      </c>
      <c r="H23" s="21">
        <f>IF('女子入力シート'!Q10&lt;&gt;"",'女子入力シート'!Q10,"")</f>
      </c>
    </row>
    <row r="24" spans="1:8" ht="13.5">
      <c r="A24" s="21">
        <v>2</v>
      </c>
      <c r="B24" s="21">
        <f>IF('女子入力シート'!M11&lt;&gt;"",VLOOKUP('女子入力シート'!$R$1,'学校番号'!$A$1:$C$32,2)&amp;WIDECHAR(A24),"")</f>
      </c>
      <c r="C24" s="21">
        <f>IF('女子入力シート'!M11&lt;&gt;"",VLOOKUP('女子入力シート'!$R$1,'学校番号'!$A$1:$C$32,1)*100+A24,"")</f>
      </c>
      <c r="D24" s="21">
        <f>IF('女子入力シート'!M11&lt;&gt;"",'女子入力シート'!M11,"")</f>
      </c>
      <c r="E24" s="21">
        <f>IF('女子入力シート'!P11&lt;&gt;"",'女子入力シート'!P11,"")</f>
      </c>
      <c r="F24" s="21">
        <f>IF('女子入力シート'!M11&lt;&gt;"",VLOOKUP('女子入力シート'!$R$1,'学校番号'!$A$1:$C$32,3),"")</f>
      </c>
      <c r="G24" s="21">
        <f>IF('女子入力シート'!O11&lt;&gt;"",'女子入力シート'!O11,"")</f>
      </c>
      <c r="H24" s="21">
        <f>IF('女子入力シート'!Q11&lt;&gt;"",'女子入力シート'!Q11,"")</f>
      </c>
    </row>
    <row r="25" spans="1:8" ht="13.5">
      <c r="A25" s="21">
        <v>3</v>
      </c>
      <c r="B25" s="21">
        <f>IF('女子入力シート'!M12&lt;&gt;"",VLOOKUP('女子入力シート'!$R$1,'学校番号'!$A$1:$C$32,2)&amp;WIDECHAR(A25),"")</f>
      </c>
      <c r="C25" s="21">
        <f>IF('女子入力シート'!M12&lt;&gt;"",VLOOKUP('女子入力シート'!$R$1,'学校番号'!$A$1:$C$32,1)*100+A25,"")</f>
      </c>
      <c r="D25" s="21">
        <f>IF('女子入力シート'!M12&lt;&gt;"",'女子入力シート'!M12,"")</f>
      </c>
      <c r="E25" s="21">
        <f>IF('女子入力シート'!P12&lt;&gt;"",'女子入力シート'!P12,"")</f>
      </c>
      <c r="F25" s="21">
        <f>IF('女子入力シート'!M12&lt;&gt;"",VLOOKUP('女子入力シート'!$R$1,'学校番号'!$A$1:$C$32,3),"")</f>
      </c>
      <c r="G25" s="21">
        <f>IF('女子入力シート'!O12&lt;&gt;"",'女子入力シート'!O12,"")</f>
      </c>
      <c r="H25" s="21">
        <f>IF('女子入力シート'!Q12&lt;&gt;"",'女子入力シート'!Q12,"")</f>
      </c>
    </row>
    <row r="26" spans="1:8" ht="13.5">
      <c r="A26" s="21">
        <v>4</v>
      </c>
      <c r="B26" s="21">
        <f>IF('女子入力シート'!M13&lt;&gt;"",VLOOKUP('女子入力シート'!$R$1,'学校番号'!$A$1:$C$32,2)&amp;WIDECHAR(A26),"")</f>
      </c>
      <c r="C26" s="21">
        <f>IF('女子入力シート'!M13&lt;&gt;"",VLOOKUP('女子入力シート'!$R$1,'学校番号'!$A$1:$C$32,1)*100+A26,"")</f>
      </c>
      <c r="D26" s="21">
        <f>IF('女子入力シート'!M13&lt;&gt;"",'女子入力シート'!M13,"")</f>
      </c>
      <c r="E26" s="21">
        <f>IF('女子入力シート'!P13&lt;&gt;"",'女子入力シート'!P13,"")</f>
      </c>
      <c r="F26" s="21">
        <f>IF('女子入力シート'!M13&lt;&gt;"",VLOOKUP('女子入力シート'!$R$1,'学校番号'!$A$1:$C$32,3),"")</f>
      </c>
      <c r="G26" s="21">
        <f>IF('女子入力シート'!O13&lt;&gt;"",'女子入力シート'!O13,"")</f>
      </c>
      <c r="H26" s="21">
        <f>IF('女子入力シート'!Q13&lt;&gt;"",'女子入力シート'!Q13,"")</f>
      </c>
    </row>
    <row r="27" spans="1:8" ht="13.5">
      <c r="A27" s="21">
        <v>5</v>
      </c>
      <c r="B27" s="21">
        <f>IF('女子入力シート'!M14&lt;&gt;"",VLOOKUP('女子入力シート'!$R$1,'学校番号'!$A$1:$C$32,2)&amp;WIDECHAR(A27),"")</f>
      </c>
      <c r="C27" s="21">
        <f>IF('女子入力シート'!M14&lt;&gt;"",VLOOKUP('女子入力シート'!$R$1,'学校番号'!$A$1:$C$32,1)*100+A27,"")</f>
      </c>
      <c r="D27" s="21">
        <f>IF('女子入力シート'!M14&lt;&gt;"",'女子入力シート'!M14,"")</f>
      </c>
      <c r="E27" s="21">
        <f>IF('女子入力シート'!P14&lt;&gt;"",'女子入力シート'!P14,"")</f>
      </c>
      <c r="F27" s="21">
        <f>IF('女子入力シート'!M14&lt;&gt;"",VLOOKUP('女子入力シート'!$R$1,'学校番号'!$A$1:$C$32,3),"")</f>
      </c>
      <c r="G27" s="21">
        <f>IF('女子入力シート'!O14&lt;&gt;"",'女子入力シート'!O14,"")</f>
      </c>
      <c r="H27" s="21">
        <f>IF('女子入力シート'!Q14&lt;&gt;"",'女子入力シート'!Q14,"")</f>
      </c>
    </row>
    <row r="28" spans="1:8" ht="13.5">
      <c r="A28" s="21">
        <v>6</v>
      </c>
      <c r="B28" s="21">
        <f>IF('女子入力シート'!M15&lt;&gt;"",VLOOKUP('女子入力シート'!$R$1,'学校番号'!$A$1:$C$32,2)&amp;WIDECHAR(A28),"")</f>
      </c>
      <c r="C28" s="21">
        <f>IF('女子入力シート'!M15&lt;&gt;"",VLOOKUP('女子入力シート'!$R$1,'学校番号'!$A$1:$C$32,1)*100+A28,"")</f>
      </c>
      <c r="D28" s="21">
        <f>IF('女子入力シート'!M15&lt;&gt;"",'女子入力シート'!M15,"")</f>
      </c>
      <c r="E28" s="21">
        <f>IF('女子入力シート'!P15&lt;&gt;"",'女子入力シート'!P15,"")</f>
      </c>
      <c r="F28" s="21">
        <f>IF('女子入力シート'!M15&lt;&gt;"",VLOOKUP('女子入力シート'!$R$1,'学校番号'!$A$1:$C$32,3),"")</f>
      </c>
      <c r="G28" s="21">
        <f>IF('女子入力シート'!O15&lt;&gt;"",'女子入力シート'!O15,"")</f>
      </c>
      <c r="H28" s="21">
        <f>IF('女子入力シート'!Q15&lt;&gt;"",'女子入力シート'!Q15,"")</f>
      </c>
    </row>
    <row r="29" spans="1:8" ht="13.5">
      <c r="A29" s="21">
        <v>7</v>
      </c>
      <c r="B29" s="21">
        <f>IF('女子入力シート'!M16&lt;&gt;"",VLOOKUP('女子入力シート'!$R$1,'学校番号'!$A$1:$C$32,2)&amp;WIDECHAR(A29),"")</f>
      </c>
      <c r="C29" s="21">
        <f>IF('女子入力シート'!M16&lt;&gt;"",VLOOKUP('女子入力シート'!$R$1,'学校番号'!$A$1:$C$32,1)*100+A29,"")</f>
      </c>
      <c r="D29" s="21">
        <f>IF('女子入力シート'!M16&lt;&gt;"",'女子入力シート'!M16,"")</f>
      </c>
      <c r="E29" s="21">
        <f>IF('女子入力シート'!P16&lt;&gt;"",'女子入力シート'!P16,"")</f>
      </c>
      <c r="F29" s="21">
        <f>IF('女子入力シート'!M16&lt;&gt;"",VLOOKUP('女子入力シート'!$R$1,'学校番号'!$A$1:$C$32,3),"")</f>
      </c>
      <c r="G29" s="21">
        <f>IF('女子入力シート'!O16&lt;&gt;"",'女子入力シート'!O16,"")</f>
      </c>
      <c r="H29" s="21">
        <f>IF('女子入力シート'!Q16&lt;&gt;"",'女子入力シート'!Q16,"")</f>
      </c>
    </row>
    <row r="30" spans="1:8" ht="13.5">
      <c r="A30" s="21">
        <v>8</v>
      </c>
      <c r="B30" s="21">
        <f>IF('女子入力シート'!M17&lt;&gt;"",VLOOKUP('女子入力シート'!$R$1,'学校番号'!$A$1:$C$32,2)&amp;WIDECHAR(A30),"")</f>
      </c>
      <c r="C30" s="21">
        <f>IF('女子入力シート'!M17&lt;&gt;"",VLOOKUP('女子入力シート'!$R$1,'学校番号'!$A$1:$C$32,1)*100+A30,"")</f>
      </c>
      <c r="D30" s="21">
        <f>IF('女子入力シート'!M17&lt;&gt;"",'女子入力シート'!M17,"")</f>
      </c>
      <c r="E30" s="21">
        <f>IF('女子入力シート'!P17&lt;&gt;"",'女子入力シート'!P17,"")</f>
      </c>
      <c r="F30" s="21">
        <f>IF('女子入力シート'!M17&lt;&gt;"",VLOOKUP('女子入力シート'!$R$1,'学校番号'!$A$1:$C$32,3),"")</f>
      </c>
      <c r="G30" s="21">
        <f>IF('女子入力シート'!O17&lt;&gt;"",'女子入力シート'!O17,"")</f>
      </c>
      <c r="H30" s="21">
        <f>IF('女子入力シート'!Q17&lt;&gt;"",'女子入力シート'!Q17,"")</f>
      </c>
    </row>
    <row r="31" spans="1:8" ht="13.5">
      <c r="A31" s="21">
        <v>9</v>
      </c>
      <c r="B31" s="21">
        <f>IF('女子入力シート'!M18&lt;&gt;"",VLOOKUP('女子入力シート'!$R$1,'学校番号'!$A$1:$C$32,2)&amp;WIDECHAR(A31),"")</f>
      </c>
      <c r="C31" s="21">
        <f>IF('女子入力シート'!M18&lt;&gt;"",VLOOKUP('女子入力シート'!$R$1,'学校番号'!$A$1:$C$32,1)*100+A31,"")</f>
      </c>
      <c r="D31" s="21">
        <f>IF('女子入力シート'!M18&lt;&gt;"",'女子入力シート'!M18,"")</f>
      </c>
      <c r="E31" s="21">
        <f>IF('女子入力シート'!P18&lt;&gt;"",'女子入力シート'!P18,"")</f>
      </c>
      <c r="F31" s="21">
        <f>IF('女子入力シート'!M18&lt;&gt;"",VLOOKUP('女子入力シート'!$R$1,'学校番号'!$A$1:$C$32,3),"")</f>
      </c>
      <c r="G31" s="21">
        <f>IF('女子入力シート'!O18&lt;&gt;"",'女子入力シート'!O18,"")</f>
      </c>
      <c r="H31" s="21">
        <f>IF('女子入力シート'!Q18&lt;&gt;"",'女子入力シート'!Q18,"")</f>
      </c>
    </row>
    <row r="32" spans="1:8" ht="13.5">
      <c r="A32" s="21">
        <v>10</v>
      </c>
      <c r="B32" s="21">
        <f>IF('女子入力シート'!M19&lt;&gt;"",VLOOKUP('女子入力シート'!$R$1,'学校番号'!$A$1:$C$32,2)&amp;WIDECHAR(A32),"")</f>
      </c>
      <c r="C32" s="21">
        <f>IF('女子入力シート'!M19&lt;&gt;"",VLOOKUP('女子入力シート'!$R$1,'学校番号'!$A$1:$C$32,1)*100+A32,"")</f>
      </c>
      <c r="D32" s="21">
        <f>IF('女子入力シート'!M19&lt;&gt;"",'女子入力シート'!M19,"")</f>
      </c>
      <c r="E32" s="21">
        <f>IF('女子入力シート'!P19&lt;&gt;"",'女子入力シート'!P19,"")</f>
      </c>
      <c r="F32" s="21">
        <f>IF('女子入力シート'!M19&lt;&gt;"",VLOOKUP('女子入力シート'!$R$1,'学校番号'!$A$1:$C$32,3),"")</f>
      </c>
      <c r="G32" s="21">
        <f>IF('女子入力シート'!O19&lt;&gt;"",'女子入力シート'!O19,"")</f>
      </c>
      <c r="H32" s="21">
        <f>IF('女子入力シート'!Q19&lt;&gt;"",'女子入力シート'!Q19,"")</f>
      </c>
    </row>
    <row r="33" spans="1:8" ht="13.5">
      <c r="A33" s="21">
        <v>11</v>
      </c>
      <c r="B33" s="21">
        <f>IF('女子入力シート'!M20&lt;&gt;"",VLOOKUP('女子入力シート'!$R$1,'学校番号'!$A$1:$C$32,2)&amp;WIDECHAR(A33),"")</f>
      </c>
      <c r="C33" s="21">
        <f>IF('女子入力シート'!M20&lt;&gt;"",VLOOKUP('女子入力シート'!$R$1,'学校番号'!$A$1:$C$32,1)*100+A33,"")</f>
      </c>
      <c r="D33" s="21">
        <f>IF('女子入力シート'!M20&lt;&gt;"",'女子入力シート'!M20,"")</f>
      </c>
      <c r="E33" s="21">
        <f>IF('女子入力シート'!P20&lt;&gt;"",'女子入力シート'!P20,"")</f>
      </c>
      <c r="F33" s="21">
        <f>IF('女子入力シート'!M20&lt;&gt;"",VLOOKUP('女子入力シート'!$R$1,'学校番号'!$A$1:$C$32,3),"")</f>
      </c>
      <c r="G33" s="21">
        <f>IF('女子入力シート'!O20&lt;&gt;"",'女子入力シート'!O20,"")</f>
      </c>
      <c r="H33" s="21">
        <f>IF('女子入力シート'!Q20&lt;&gt;"",'女子入力シート'!Q20,"")</f>
      </c>
    </row>
    <row r="34" spans="1:8" ht="13.5">
      <c r="A34" s="21">
        <v>12</v>
      </c>
      <c r="B34" s="21">
        <f>IF('女子入力シート'!M21&lt;&gt;"",VLOOKUP('女子入力シート'!$R$1,'学校番号'!$A$1:$C$32,2)&amp;WIDECHAR(A34),"")</f>
      </c>
      <c r="C34" s="21">
        <f>IF('女子入力シート'!M21&lt;&gt;"",VLOOKUP('女子入力シート'!$R$1,'学校番号'!$A$1:$C$32,1)*100+A34,"")</f>
      </c>
      <c r="D34" s="21">
        <f>IF('女子入力シート'!M21&lt;&gt;"",'女子入力シート'!M21,"")</f>
      </c>
      <c r="E34" s="21">
        <f>IF('女子入力シート'!P21&lt;&gt;"",'女子入力シート'!P21,"")</f>
      </c>
      <c r="F34" s="21">
        <f>IF('女子入力シート'!M21&lt;&gt;"",VLOOKUP('女子入力シート'!$R$1,'学校番号'!$A$1:$C$32,3),"")</f>
      </c>
      <c r="G34" s="21">
        <f>IF('女子入力シート'!O21&lt;&gt;"",'女子入力シート'!O21,"")</f>
      </c>
      <c r="H34" s="21">
        <f>IF('女子入力シート'!Q21&lt;&gt;"",'女子入力シート'!Q21,"")</f>
      </c>
    </row>
    <row r="35" spans="1:8" ht="13.5">
      <c r="A35" s="21">
        <v>13</v>
      </c>
      <c r="B35" s="21">
        <f>IF('女子入力シート'!M22&lt;&gt;"",VLOOKUP('女子入力シート'!$R$1,'学校番号'!$A$1:$C$32,2)&amp;WIDECHAR(A35),"")</f>
      </c>
      <c r="C35" s="21">
        <f>IF('女子入力シート'!M22&lt;&gt;"",VLOOKUP('女子入力シート'!$R$1,'学校番号'!$A$1:$C$32,1)*100+A35,"")</f>
      </c>
      <c r="D35" s="21">
        <f>IF('女子入力シート'!M22&lt;&gt;"",'女子入力シート'!M22,"")</f>
      </c>
      <c r="E35" s="21">
        <f>IF('女子入力シート'!P22&lt;&gt;"",'女子入力シート'!P22,"")</f>
      </c>
      <c r="F35" s="21">
        <f>IF('女子入力シート'!M22&lt;&gt;"",VLOOKUP('女子入力シート'!$R$1,'学校番号'!$A$1:$C$32,3),"")</f>
      </c>
      <c r="G35" s="21">
        <f>IF('女子入力シート'!O22&lt;&gt;"",'女子入力シート'!O22,"")</f>
      </c>
      <c r="H35" s="21">
        <f>IF('女子入力シート'!Q22&lt;&gt;"",'女子入力シート'!Q22,"")</f>
      </c>
    </row>
    <row r="36" spans="1:8" ht="13.5">
      <c r="A36" s="21">
        <v>14</v>
      </c>
      <c r="B36" s="21">
        <f>IF('女子入力シート'!M23&lt;&gt;"",VLOOKUP('女子入力シート'!$R$1,'学校番号'!$A$1:$C$32,2)&amp;WIDECHAR(A36),"")</f>
      </c>
      <c r="C36" s="21">
        <f>IF('女子入力シート'!M23&lt;&gt;"",VLOOKUP('女子入力シート'!$R$1,'学校番号'!$A$1:$C$32,1)*100+A36,"")</f>
      </c>
      <c r="D36" s="21">
        <f>IF('女子入力シート'!M23&lt;&gt;"",'女子入力シート'!M23,"")</f>
      </c>
      <c r="E36" s="21">
        <f>IF('女子入力シート'!P23&lt;&gt;"",'女子入力シート'!P23,"")</f>
      </c>
      <c r="F36" s="21">
        <f>IF('女子入力シート'!M23&lt;&gt;"",VLOOKUP('女子入力シート'!$R$1,'学校番号'!$A$1:$C$32,3),"")</f>
      </c>
      <c r="G36" s="21">
        <f>IF('女子入力シート'!O23&lt;&gt;"",'女子入力シート'!O23,"")</f>
      </c>
      <c r="H36" s="21">
        <f>IF('女子入力シート'!Q23&lt;&gt;"",'女子入力シート'!Q23,"")</f>
      </c>
    </row>
    <row r="37" spans="1:8" ht="13.5">
      <c r="A37" s="21">
        <v>15</v>
      </c>
      <c r="B37" s="21">
        <f>IF('女子入力シート'!M24&lt;&gt;"",VLOOKUP('女子入力シート'!$R$1,'学校番号'!$A$1:$C$32,2)&amp;WIDECHAR(A37),"")</f>
      </c>
      <c r="C37" s="21">
        <f>IF('女子入力シート'!M24&lt;&gt;"",VLOOKUP('女子入力シート'!$R$1,'学校番号'!$A$1:$C$32,1)*100+A37,"")</f>
      </c>
      <c r="D37" s="21">
        <f>IF('女子入力シート'!M24&lt;&gt;"",'女子入力シート'!M24,"")</f>
      </c>
      <c r="E37" s="21">
        <f>IF('女子入力シート'!P24&lt;&gt;"",'女子入力シート'!P24,"")</f>
      </c>
      <c r="F37" s="21">
        <f>IF('女子入力シート'!M24&lt;&gt;"",VLOOKUP('女子入力シート'!$R$1,'学校番号'!$A$1:$C$32,3),"")</f>
      </c>
      <c r="G37" s="21">
        <f>IF('女子入力シート'!O24&lt;&gt;"",'女子入力シート'!O24,"")</f>
      </c>
      <c r="H37" s="21">
        <f>IF('女子入力シート'!Q24&lt;&gt;"",'女子入力シート'!Q24,"")</f>
      </c>
    </row>
    <row r="38" spans="1:8" ht="13.5">
      <c r="A38" s="21">
        <v>16</v>
      </c>
      <c r="B38" s="21">
        <f>IF('女子入力シート'!M25&lt;&gt;"",VLOOKUP('女子入力シート'!$R$1,'学校番号'!$A$1:$C$32,2)&amp;WIDECHAR(A38),"")</f>
      </c>
      <c r="C38" s="21">
        <f>IF('女子入力シート'!M25&lt;&gt;"",VLOOKUP('女子入力シート'!$R$1,'学校番号'!$A$1:$C$32,1)*100+A38,"")</f>
      </c>
      <c r="D38" s="21">
        <f>IF('女子入力シート'!M25&lt;&gt;"",'女子入力シート'!M25,"")</f>
      </c>
      <c r="E38" s="21">
        <f>IF('女子入力シート'!P25&lt;&gt;"",'女子入力シート'!P25,"")</f>
      </c>
      <c r="F38" s="21">
        <f>IF('女子入力シート'!M25&lt;&gt;"",VLOOKUP('女子入力シート'!$R$1,'学校番号'!$A$1:$C$32,3),"")</f>
      </c>
      <c r="G38" s="21">
        <f>IF('女子入力シート'!O25&lt;&gt;"",'女子入力シート'!O25,"")</f>
      </c>
      <c r="H38" s="21">
        <f>IF('女子入力シート'!Q25&lt;&gt;"",'女子入力シート'!Q25,"")</f>
      </c>
    </row>
    <row r="39" spans="1:8" ht="13.5">
      <c r="A39" s="21">
        <v>17</v>
      </c>
      <c r="B39" s="21">
        <f>IF('女子入力シート'!M26&lt;&gt;"",VLOOKUP('女子入力シート'!$R$1,'学校番号'!$A$1:$C$32,2)&amp;WIDECHAR(A39),"")</f>
      </c>
      <c r="C39" s="21">
        <f>IF('女子入力シート'!M26&lt;&gt;"",VLOOKUP('女子入力シート'!$R$1,'学校番号'!$A$1:$C$32,1)*100+A39,"")</f>
      </c>
      <c r="D39" s="21">
        <f>IF('女子入力シート'!M26&lt;&gt;"",'女子入力シート'!M26,"")</f>
      </c>
      <c r="E39" s="21">
        <f>IF('女子入力シート'!P26&lt;&gt;"",'女子入力シート'!P26,"")</f>
      </c>
      <c r="F39" s="21">
        <f>IF('女子入力シート'!M26&lt;&gt;"",VLOOKUP('女子入力シート'!$R$1,'学校番号'!$A$1:$C$32,3),"")</f>
      </c>
      <c r="G39" s="21">
        <f>IF('女子入力シート'!O26&lt;&gt;"",'女子入力シート'!O26,"")</f>
      </c>
      <c r="H39" s="21">
        <f>IF('女子入力シート'!Q26&lt;&gt;"",'女子入力シート'!Q26,"")</f>
      </c>
    </row>
    <row r="40" spans="1:8" ht="13.5">
      <c r="A40" s="21">
        <v>18</v>
      </c>
      <c r="B40" s="21">
        <f>IF('女子入力シート'!M27&lt;&gt;"",VLOOKUP('女子入力シート'!$R$1,'学校番号'!$A$1:$C$32,2)&amp;WIDECHAR(A40),"")</f>
      </c>
      <c r="C40" s="21">
        <f>IF('女子入力シート'!M27&lt;&gt;"",VLOOKUP('女子入力シート'!$R$1,'学校番号'!$A$1:$C$32,1)*100+A40,"")</f>
      </c>
      <c r="D40" s="21">
        <f>IF('女子入力シート'!M27&lt;&gt;"",'女子入力シート'!M27,"")</f>
      </c>
      <c r="E40" s="21">
        <f>IF('女子入力シート'!P27&lt;&gt;"",'女子入力シート'!P27,"")</f>
      </c>
      <c r="F40" s="21">
        <f>IF('女子入力シート'!M27&lt;&gt;"",VLOOKUP('女子入力シート'!$R$1,'学校番号'!$A$1:$C$32,3),"")</f>
      </c>
      <c r="G40" s="21">
        <f>IF('女子入力シート'!O27&lt;&gt;"",'女子入力シート'!O27,"")</f>
      </c>
      <c r="H40" s="21">
        <f>IF('女子入力シート'!Q27&lt;&gt;"",'女子入力シート'!Q27,"")</f>
      </c>
    </row>
    <row r="41" spans="1:8" ht="13.5">
      <c r="A41" s="21">
        <v>19</v>
      </c>
      <c r="B41" s="21">
        <f>IF('女子入力シート'!M28&lt;&gt;"",VLOOKUP('女子入力シート'!$R$1,'学校番号'!$A$1:$C$32,2)&amp;WIDECHAR(A41),"")</f>
      </c>
      <c r="C41" s="21">
        <f>IF('女子入力シート'!M28&lt;&gt;"",VLOOKUP('女子入力シート'!$R$1,'学校番号'!$A$1:$C$32,1)*100+A41,"")</f>
      </c>
      <c r="D41" s="21">
        <f>IF('女子入力シート'!M28&lt;&gt;"",'女子入力シート'!M28,"")</f>
      </c>
      <c r="E41" s="21">
        <f>IF('女子入力シート'!P28&lt;&gt;"",'女子入力シート'!P28,"")</f>
      </c>
      <c r="F41" s="21">
        <f>IF('女子入力シート'!M28&lt;&gt;"",VLOOKUP('女子入力シート'!$R$1,'学校番号'!$A$1:$C$32,3),"")</f>
      </c>
      <c r="G41" s="21">
        <f>IF('女子入力シート'!O28&lt;&gt;"",'女子入力シート'!O28,"")</f>
      </c>
      <c r="H41" s="21">
        <f>IF('女子入力シート'!Q28&lt;&gt;"",'女子入力シート'!Q28,"")</f>
      </c>
    </row>
    <row r="42" spans="1:8" ht="13.5">
      <c r="A42" s="21">
        <v>20</v>
      </c>
      <c r="B42" s="21">
        <f>IF('女子入力シート'!M29&lt;&gt;"",VLOOKUP('女子入力シート'!$R$1,'学校番号'!$A$1:$C$32,2)&amp;WIDECHAR(A42),"")</f>
      </c>
      <c r="C42" s="21">
        <f>IF('女子入力シート'!M29&lt;&gt;"",VLOOKUP('女子入力シート'!$R$1,'学校番号'!$A$1:$C$32,1)*100+A42,"")</f>
      </c>
      <c r="D42" s="21">
        <f>IF('女子入力シート'!M29&lt;&gt;"",'女子入力シート'!M29,"")</f>
      </c>
      <c r="E42" s="21">
        <f>IF('女子入力シート'!P29&lt;&gt;"",'女子入力シート'!P29,"")</f>
      </c>
      <c r="F42" s="21">
        <f>IF('女子入力シート'!M29&lt;&gt;"",VLOOKUP('女子入力シート'!$R$1,'学校番号'!$A$1:$C$32,3),"")</f>
      </c>
      <c r="G42" s="21">
        <f>IF('女子入力シート'!O29&lt;&gt;"",'女子入力シート'!O29,"")</f>
      </c>
      <c r="H42" s="21">
        <f>IF('女子入力シート'!Q29&lt;&gt;"",'女子入力シート'!Q29,"")</f>
      </c>
    </row>
    <row r="43" spans="1:8" ht="13.5">
      <c r="A43" s="21">
        <v>21</v>
      </c>
      <c r="B43" s="21">
        <f>IF('女子入力シート２'!M10&lt;&gt;"",VLOOKUP('女子入力シート'!$R$1,'学校番号'!$A$1:$C$32,2)&amp;WIDECHAR(A43),"")</f>
      </c>
      <c r="C43" s="21">
        <f>IF('女子入力シート２'!M10&lt;&gt;"",VLOOKUP('女子入力シート'!$R$1,'学校番号'!$A$1:$C$32,1)*100+A43,"")</f>
      </c>
      <c r="D43" s="21">
        <f>IF('女子入力シート２'!M10&lt;&gt;"",'女子入力シート２'!M10,"")</f>
      </c>
      <c r="E43" s="21">
        <f>IF('女子入力シート２'!P10&lt;&gt;"",'女子入力シート２'!P10,"")</f>
      </c>
      <c r="F43" s="21">
        <f>IF('女子入力シート２'!M10&lt;&gt;"",VLOOKUP('女子入力シート'!$R$1,'学校番号'!$A$1:$C$32,3),"")</f>
      </c>
      <c r="G43" s="21">
        <f>IF('女子入力シート２'!O10&lt;&gt;"",'女子入力シート２'!O10,"")</f>
      </c>
      <c r="H43" s="21">
        <f>IF('女子入力シート２'!Q10&lt;&gt;"",'女子入力シート２'!Q10,"")</f>
      </c>
    </row>
    <row r="44" spans="1:8" ht="13.5">
      <c r="A44" s="21">
        <v>22</v>
      </c>
      <c r="B44" s="21">
        <f>IF('女子入力シート２'!M11&lt;&gt;"",VLOOKUP('女子入力シート'!$R$1,'学校番号'!$A$1:$C$32,2)&amp;WIDECHAR(A44),"")</f>
      </c>
      <c r="C44" s="21">
        <f>IF('女子入力シート２'!M11&lt;&gt;"",VLOOKUP('女子入力シート'!$R$1,'学校番号'!$A$1:$C$32,1)*100+A44,"")</f>
      </c>
      <c r="D44" s="21">
        <f>IF('女子入力シート２'!M11&lt;&gt;"",'女子入力シート２'!M11,"")</f>
      </c>
      <c r="E44" s="21">
        <f>IF('女子入力シート２'!P11&lt;&gt;"",'女子入力シート２'!P11,"")</f>
      </c>
      <c r="F44" s="21">
        <f>IF('女子入力シート２'!M11&lt;&gt;"",VLOOKUP('女子入力シート'!$R$1,'学校番号'!$A$1:$C$32,3),"")</f>
      </c>
      <c r="G44" s="21">
        <f>IF('女子入力シート２'!O11&lt;&gt;"",'女子入力シート２'!O11,"")</f>
      </c>
      <c r="H44" s="21">
        <f>IF('女子入力シート２'!Q11&lt;&gt;"",'女子入力シート２'!Q11,"")</f>
      </c>
    </row>
    <row r="45" spans="1:8" ht="13.5">
      <c r="A45" s="21">
        <v>23</v>
      </c>
      <c r="B45" s="21">
        <f>IF('女子入力シート２'!M12&lt;&gt;"",VLOOKUP('女子入力シート'!$R$1,'学校番号'!$A$1:$C$32,2)&amp;WIDECHAR(A45),"")</f>
      </c>
      <c r="C45" s="21">
        <f>IF('女子入力シート２'!M12&lt;&gt;"",VLOOKUP('女子入力シート'!$R$1,'学校番号'!$A$1:$C$32,1)*100+A45,"")</f>
      </c>
      <c r="D45" s="21">
        <f>IF('女子入力シート２'!M12&lt;&gt;"",'女子入力シート２'!M12,"")</f>
      </c>
      <c r="E45" s="21">
        <f>IF('女子入力シート２'!P12&lt;&gt;"",'女子入力シート２'!P12,"")</f>
      </c>
      <c r="F45" s="21">
        <f>IF('女子入力シート２'!M12&lt;&gt;"",VLOOKUP('女子入力シート'!$R$1,'学校番号'!$A$1:$C$32,3),"")</f>
      </c>
      <c r="G45" s="21">
        <f>IF('女子入力シート２'!O12&lt;&gt;"",'女子入力シート２'!O12,"")</f>
      </c>
      <c r="H45" s="21">
        <f>IF('女子入力シート２'!Q12&lt;&gt;"",'女子入力シート２'!Q12,"")</f>
      </c>
    </row>
    <row r="46" spans="1:8" ht="13.5">
      <c r="A46" s="21">
        <v>24</v>
      </c>
      <c r="B46" s="21">
        <f>IF('女子入力シート２'!M13&lt;&gt;"",VLOOKUP('女子入力シート'!$R$1,'学校番号'!$A$1:$C$32,2)&amp;WIDECHAR(A46),"")</f>
      </c>
      <c r="C46" s="21">
        <f>IF('女子入力シート２'!M13&lt;&gt;"",VLOOKUP('女子入力シート'!$R$1,'学校番号'!$A$1:$C$32,1)*100+A46,"")</f>
      </c>
      <c r="D46" s="21">
        <f>IF('女子入力シート２'!M13&lt;&gt;"",'女子入力シート２'!M13,"")</f>
      </c>
      <c r="E46" s="21">
        <f>IF('女子入力シート２'!P13&lt;&gt;"",'女子入力シート２'!P13,"")</f>
      </c>
      <c r="F46" s="21">
        <f>IF('女子入力シート２'!M13&lt;&gt;"",VLOOKUP('女子入力シート'!$R$1,'学校番号'!$A$1:$C$32,3),"")</f>
      </c>
      <c r="G46" s="21">
        <f>IF('女子入力シート２'!O13&lt;&gt;"",'女子入力シート２'!O13,"")</f>
      </c>
      <c r="H46" s="21">
        <f>IF('女子入力シート２'!Q13&lt;&gt;"",'女子入力シート２'!Q13,"")</f>
      </c>
    </row>
    <row r="47" spans="1:8" ht="13.5">
      <c r="A47" s="21">
        <v>25</v>
      </c>
      <c r="B47" s="21">
        <f>IF('女子入力シート２'!M14&lt;&gt;"",VLOOKUP('女子入力シート'!$R$1,'学校番号'!$A$1:$C$32,2)&amp;WIDECHAR(A47),"")</f>
      </c>
      <c r="C47" s="21">
        <f>IF('女子入力シート２'!M14&lt;&gt;"",VLOOKUP('女子入力シート'!$R$1,'学校番号'!$A$1:$C$32,1)*100+A47,"")</f>
      </c>
      <c r="D47" s="21">
        <f>IF('女子入力シート２'!M14&lt;&gt;"",'女子入力シート２'!M14,"")</f>
      </c>
      <c r="E47" s="21">
        <f>IF('女子入力シート２'!P14&lt;&gt;"",'女子入力シート２'!P14,"")</f>
      </c>
      <c r="F47" s="21">
        <f>IF('女子入力シート２'!M14&lt;&gt;"",VLOOKUP('女子入力シート'!$R$1,'学校番号'!$A$1:$C$32,3),"")</f>
      </c>
      <c r="G47" s="21">
        <f>IF('女子入力シート２'!O14&lt;&gt;"",'女子入力シート２'!O14,"")</f>
      </c>
      <c r="H47" s="21">
        <f>IF('女子入力シート２'!Q14&lt;&gt;"",'女子入力シート２'!Q14,"")</f>
      </c>
    </row>
    <row r="48" spans="1:8" ht="13.5">
      <c r="A48" s="21">
        <v>26</v>
      </c>
      <c r="B48" s="21">
        <f>IF('女子入力シート２'!M15&lt;&gt;"",VLOOKUP('女子入力シート'!$R$1,'学校番号'!$A$1:$C$32,2)&amp;WIDECHAR(A48),"")</f>
      </c>
      <c r="C48" s="21">
        <f>IF('女子入力シート２'!M15&lt;&gt;"",VLOOKUP('女子入力シート'!$R$1,'学校番号'!$A$1:$C$32,1)*100+A48,"")</f>
      </c>
      <c r="D48" s="21">
        <f>IF('女子入力シート２'!M15&lt;&gt;"",'女子入力シート２'!M15,"")</f>
      </c>
      <c r="E48" s="21">
        <f>IF('女子入力シート２'!P15&lt;&gt;"",'女子入力シート２'!P15,"")</f>
      </c>
      <c r="F48" s="21">
        <f>IF('女子入力シート２'!M15&lt;&gt;"",VLOOKUP('女子入力シート'!$R$1,'学校番号'!$A$1:$C$32,3),"")</f>
      </c>
      <c r="G48" s="21">
        <f>IF('女子入力シート２'!O15&lt;&gt;"",'女子入力シート２'!O15,"")</f>
      </c>
      <c r="H48" s="21">
        <f>IF('女子入力シート２'!Q15&lt;&gt;"",'女子入力シート２'!Q15,"")</f>
      </c>
    </row>
    <row r="49" spans="1:8" ht="13.5">
      <c r="A49" s="21">
        <v>27</v>
      </c>
      <c r="B49" s="21">
        <f>IF('女子入力シート２'!M16&lt;&gt;"",VLOOKUP('女子入力シート'!$R$1,'学校番号'!$A$1:$C$32,2)&amp;WIDECHAR(A49),"")</f>
      </c>
      <c r="C49" s="21">
        <f>IF('女子入力シート２'!M16&lt;&gt;"",VLOOKUP('女子入力シート'!$R$1,'学校番号'!$A$1:$C$32,1)*100+A49,"")</f>
      </c>
      <c r="D49" s="21">
        <f>IF('女子入力シート２'!M16&lt;&gt;"",'女子入力シート２'!M16,"")</f>
      </c>
      <c r="E49" s="21">
        <f>IF('女子入力シート２'!P16&lt;&gt;"",'女子入力シート２'!P16,"")</f>
      </c>
      <c r="F49" s="21">
        <f>IF('女子入力シート２'!M16&lt;&gt;"",VLOOKUP('女子入力シート'!$R$1,'学校番号'!$A$1:$C$32,3),"")</f>
      </c>
      <c r="G49" s="21">
        <f>IF('女子入力シート２'!O16&lt;&gt;"",'女子入力シート２'!O16,"")</f>
      </c>
      <c r="H49" s="21">
        <f>IF('女子入力シート２'!Q16&lt;&gt;"",'女子入力シート２'!Q16,"")</f>
      </c>
    </row>
    <row r="50" spans="1:8" ht="13.5">
      <c r="A50" s="21">
        <v>28</v>
      </c>
      <c r="B50" s="21">
        <f>IF('女子入力シート２'!M17&lt;&gt;"",VLOOKUP('女子入力シート'!$R$1,'学校番号'!$A$1:$C$32,2)&amp;WIDECHAR(A50),"")</f>
      </c>
      <c r="C50" s="21">
        <f>IF('女子入力シート２'!M17&lt;&gt;"",VLOOKUP('女子入力シート'!$R$1,'学校番号'!$A$1:$C$32,1)*100+A50,"")</f>
      </c>
      <c r="D50" s="21">
        <f>IF('女子入力シート２'!M17&lt;&gt;"",'女子入力シート２'!M17,"")</f>
      </c>
      <c r="E50" s="21">
        <f>IF('女子入力シート２'!P17&lt;&gt;"",'女子入力シート２'!P17,"")</f>
      </c>
      <c r="F50" s="21">
        <f>IF('女子入力シート２'!M17&lt;&gt;"",VLOOKUP('女子入力シート'!$R$1,'学校番号'!$A$1:$C$32,3),"")</f>
      </c>
      <c r="G50" s="21">
        <f>IF('女子入力シート２'!O17&lt;&gt;"",'女子入力シート２'!O17,"")</f>
      </c>
      <c r="H50" s="21">
        <f>IF('女子入力シート２'!Q17&lt;&gt;"",'女子入力シート２'!Q17,"")</f>
      </c>
    </row>
    <row r="51" spans="1:8" ht="13.5">
      <c r="A51" s="21">
        <v>29</v>
      </c>
      <c r="B51" s="21">
        <f>IF('女子入力シート２'!M18&lt;&gt;"",VLOOKUP('女子入力シート'!$R$1,'学校番号'!$A$1:$C$32,2)&amp;WIDECHAR(A51),"")</f>
      </c>
      <c r="C51" s="21">
        <f>IF('女子入力シート２'!M18&lt;&gt;"",VLOOKUP('女子入力シート'!$R$1,'学校番号'!$A$1:$C$32,1)*100+A51,"")</f>
      </c>
      <c r="D51" s="21">
        <f>IF('女子入力シート２'!M18&lt;&gt;"",'女子入力シート２'!M18,"")</f>
      </c>
      <c r="E51" s="21">
        <f>IF('女子入力シート２'!P18&lt;&gt;"",'女子入力シート２'!P18,"")</f>
      </c>
      <c r="F51" s="21">
        <f>IF('女子入力シート２'!M18&lt;&gt;"",VLOOKUP('女子入力シート'!$R$1,'学校番号'!$A$1:$C$32,3),"")</f>
      </c>
      <c r="G51" s="21">
        <f>IF('女子入力シート２'!O18&lt;&gt;"",'女子入力シート２'!O18,"")</f>
      </c>
      <c r="H51" s="21">
        <f>IF('女子入力シート２'!Q18&lt;&gt;"",'女子入力シート２'!Q18,"")</f>
      </c>
    </row>
    <row r="52" spans="1:8" ht="13.5">
      <c r="A52" s="21">
        <v>30</v>
      </c>
      <c r="B52" s="21">
        <f>IF('女子入力シート２'!M19&lt;&gt;"",VLOOKUP('女子入力シート'!$R$1,'学校番号'!$A$1:$C$32,2)&amp;WIDECHAR(A52),"")</f>
      </c>
      <c r="C52" s="21">
        <f>IF('女子入力シート２'!M19&lt;&gt;"",VLOOKUP('女子入力シート'!$R$1,'学校番号'!$A$1:$C$32,1)*100+A52,"")</f>
      </c>
      <c r="D52" s="21">
        <f>IF('女子入力シート２'!M19&lt;&gt;"",'女子入力シート２'!M19,"")</f>
      </c>
      <c r="E52" s="21">
        <f>IF('女子入力シート２'!P19&lt;&gt;"",'女子入力シート２'!P19,"")</f>
      </c>
      <c r="F52" s="21">
        <f>IF('女子入力シート２'!M19&lt;&gt;"",VLOOKUP('女子入力シート'!$R$1,'学校番号'!$A$1:$C$32,3),"")</f>
      </c>
      <c r="G52" s="21">
        <f>IF('女子入力シート２'!O19&lt;&gt;"",'女子入力シート２'!O19,"")</f>
      </c>
      <c r="H52" s="21">
        <f>IF('女子入力シート２'!Q19&lt;&gt;"",'女子入力シート２'!Q19,"")</f>
      </c>
    </row>
    <row r="53" spans="1:8" ht="13.5">
      <c r="A53" s="21">
        <v>31</v>
      </c>
      <c r="B53" s="21">
        <f>IF('女子入力シート２'!M20&lt;&gt;"",VLOOKUP('女子入力シート'!$R$1,'学校番号'!$A$1:$C$32,2)&amp;WIDECHAR(A53),"")</f>
      </c>
      <c r="C53" s="21">
        <f>IF('女子入力シート２'!M20&lt;&gt;"",VLOOKUP('女子入力シート'!$R$1,'学校番号'!$A$1:$C$32,1)*100+A53,"")</f>
      </c>
      <c r="D53" s="21">
        <f>IF('女子入力シート２'!M20&lt;&gt;"",'女子入力シート２'!M20,"")</f>
      </c>
      <c r="E53" s="21">
        <f>IF('女子入力シート２'!P20&lt;&gt;"",'女子入力シート２'!P20,"")</f>
      </c>
      <c r="F53" s="21">
        <f>IF('女子入力シート２'!M20&lt;&gt;"",VLOOKUP('女子入力シート'!$R$1,'学校番号'!$A$1:$C$32,3),"")</f>
      </c>
      <c r="G53" s="21">
        <f>IF('女子入力シート２'!O20&lt;&gt;"",'女子入力シート２'!O20,"")</f>
      </c>
      <c r="H53" s="21">
        <f>IF('女子入力シート２'!Q20&lt;&gt;"",'女子入力シート２'!Q20,"")</f>
      </c>
    </row>
    <row r="54" spans="1:8" ht="13.5">
      <c r="A54" s="21">
        <v>32</v>
      </c>
      <c r="B54" s="21">
        <f>IF('女子入力シート２'!M21&lt;&gt;"",VLOOKUP('女子入力シート'!$R$1,'学校番号'!$A$1:$C$32,2)&amp;WIDECHAR(A54),"")</f>
      </c>
      <c r="C54" s="21">
        <f>IF('女子入力シート２'!M21&lt;&gt;"",VLOOKUP('女子入力シート'!$R$1,'学校番号'!$A$1:$C$32,1)*100+A54,"")</f>
      </c>
      <c r="D54" s="21">
        <f>IF('女子入力シート２'!M21&lt;&gt;"",'女子入力シート２'!M21,"")</f>
      </c>
      <c r="E54" s="21">
        <f>IF('女子入力シート２'!P21&lt;&gt;"",'女子入力シート２'!P21,"")</f>
      </c>
      <c r="F54" s="21">
        <f>IF('女子入力シート２'!M21&lt;&gt;"",VLOOKUP('女子入力シート'!$R$1,'学校番号'!$A$1:$C$32,3),"")</f>
      </c>
      <c r="G54" s="21">
        <f>IF('女子入力シート２'!O21&lt;&gt;"",'女子入力シート２'!O21,"")</f>
      </c>
      <c r="H54" s="21">
        <f>IF('女子入力シート２'!Q21&lt;&gt;"",'女子入力シート２'!Q21,"")</f>
      </c>
    </row>
    <row r="55" spans="1:8" ht="13.5">
      <c r="A55" s="21">
        <v>33</v>
      </c>
      <c r="B55" s="21">
        <f>IF('女子入力シート２'!M22&lt;&gt;"",VLOOKUP('女子入力シート'!$R$1,'学校番号'!$A$1:$C$32,2)&amp;WIDECHAR(A55),"")</f>
      </c>
      <c r="C55" s="21">
        <f>IF('女子入力シート２'!M22&lt;&gt;"",VLOOKUP('女子入力シート'!$R$1,'学校番号'!$A$1:$C$32,1)*100+A55,"")</f>
      </c>
      <c r="D55" s="21">
        <f>IF('女子入力シート２'!M22&lt;&gt;"",'女子入力シート２'!M22,"")</f>
      </c>
      <c r="E55" s="21">
        <f>IF('女子入力シート２'!P22&lt;&gt;"",'女子入力シート２'!P22,"")</f>
      </c>
      <c r="F55" s="21">
        <f>IF('女子入力シート２'!M22&lt;&gt;"",VLOOKUP('女子入力シート'!$R$1,'学校番号'!$A$1:$C$32,3),"")</f>
      </c>
      <c r="G55" s="21">
        <f>IF('女子入力シート２'!O22&lt;&gt;"",'女子入力シート２'!O22,"")</f>
      </c>
      <c r="H55" s="21">
        <f>IF('女子入力シート２'!Q22&lt;&gt;"",'女子入力シート２'!Q22,"")</f>
      </c>
    </row>
    <row r="56" spans="1:8" ht="13.5">
      <c r="A56" s="21">
        <v>34</v>
      </c>
      <c r="B56" s="21">
        <f>IF('女子入力シート２'!M23&lt;&gt;"",VLOOKUP('女子入力シート'!$R$1,'学校番号'!$A$1:$C$32,2)&amp;WIDECHAR(A56),"")</f>
      </c>
      <c r="C56" s="21">
        <f>IF('女子入力シート２'!M23&lt;&gt;"",VLOOKUP('女子入力シート'!$R$1,'学校番号'!$A$1:$C$32,1)*100+A56,"")</f>
      </c>
      <c r="D56" s="21">
        <f>IF('女子入力シート２'!M23&lt;&gt;"",'女子入力シート２'!M23,"")</f>
      </c>
      <c r="E56" s="21">
        <f>IF('女子入力シート２'!P23&lt;&gt;"",'女子入力シート２'!P23,"")</f>
      </c>
      <c r="F56" s="21">
        <f>IF('女子入力シート２'!M23&lt;&gt;"",VLOOKUP('女子入力シート'!$R$1,'学校番号'!$A$1:$C$32,3),"")</f>
      </c>
      <c r="G56" s="21">
        <f>IF('女子入力シート２'!O23&lt;&gt;"",'女子入力シート２'!O23,"")</f>
      </c>
      <c r="H56" s="21">
        <f>IF('女子入力シート２'!Q23&lt;&gt;"",'女子入力シート２'!Q23,"")</f>
      </c>
    </row>
    <row r="57" spans="1:8" ht="13.5">
      <c r="A57" s="21">
        <v>35</v>
      </c>
      <c r="B57" s="21">
        <f>IF('女子入力シート２'!M24&lt;&gt;"",VLOOKUP('女子入力シート'!$R$1,'学校番号'!$A$1:$C$32,2)&amp;WIDECHAR(A57),"")</f>
      </c>
      <c r="C57" s="21">
        <f>IF('女子入力シート２'!M24&lt;&gt;"",VLOOKUP('女子入力シート'!$R$1,'学校番号'!$A$1:$C$32,1)*100+A57,"")</f>
      </c>
      <c r="D57" s="21">
        <f>IF('女子入力シート２'!M24&lt;&gt;"",'女子入力シート２'!M24,"")</f>
      </c>
      <c r="E57" s="21">
        <f>IF('女子入力シート２'!P24&lt;&gt;"",'女子入力シート２'!P24,"")</f>
      </c>
      <c r="F57" s="21">
        <f>IF('女子入力シート２'!M24&lt;&gt;"",VLOOKUP('女子入力シート'!$R$1,'学校番号'!$A$1:$C$32,3),"")</f>
      </c>
      <c r="G57" s="21">
        <f>IF('女子入力シート２'!O24&lt;&gt;"",'女子入力シート２'!O24,"")</f>
      </c>
      <c r="H57" s="21">
        <f>IF('女子入力シート２'!Q24&lt;&gt;"",'女子入力シート２'!Q24,"")</f>
      </c>
    </row>
    <row r="58" spans="1:8" ht="13.5">
      <c r="A58" s="21">
        <v>36</v>
      </c>
      <c r="B58" s="21">
        <f>IF('女子入力シート２'!M25&lt;&gt;"",VLOOKUP('女子入力シート'!$R$1,'学校番号'!$A$1:$C$32,2)&amp;WIDECHAR(A58),"")</f>
      </c>
      <c r="C58" s="21">
        <f>IF('女子入力シート２'!M25&lt;&gt;"",VLOOKUP('女子入力シート'!$R$1,'学校番号'!$A$1:$C$32,1)*100+A58,"")</f>
      </c>
      <c r="D58" s="21">
        <f>IF('女子入力シート２'!M25&lt;&gt;"",'女子入力シート２'!M25,"")</f>
      </c>
      <c r="E58" s="21">
        <f>IF('女子入力シート２'!P25&lt;&gt;"",'女子入力シート２'!P25,"")</f>
      </c>
      <c r="F58" s="21">
        <f>IF('女子入力シート２'!M25&lt;&gt;"",VLOOKUP('女子入力シート'!$R$1,'学校番号'!$A$1:$C$32,3),"")</f>
      </c>
      <c r="G58" s="21">
        <f>IF('女子入力シート２'!O25&lt;&gt;"",'女子入力シート２'!O25,"")</f>
      </c>
      <c r="H58" s="21">
        <f>IF('女子入力シート２'!Q25&lt;&gt;"",'女子入力シート２'!Q25,"")</f>
      </c>
    </row>
    <row r="59" spans="1:8" ht="13.5">
      <c r="A59" s="21">
        <v>37</v>
      </c>
      <c r="B59" s="21">
        <f>IF('女子入力シート２'!M26&lt;&gt;"",VLOOKUP('女子入力シート'!$R$1,'学校番号'!$A$1:$C$32,2)&amp;WIDECHAR(A59),"")</f>
      </c>
      <c r="C59" s="21">
        <f>IF('女子入力シート２'!M26&lt;&gt;"",VLOOKUP('女子入力シート'!$R$1,'学校番号'!$A$1:$C$32,1)*100+A59,"")</f>
      </c>
      <c r="D59" s="21">
        <f>IF('女子入力シート２'!M26&lt;&gt;"",'女子入力シート２'!M26,"")</f>
      </c>
      <c r="E59" s="21">
        <f>IF('女子入力シート２'!P26&lt;&gt;"",'女子入力シート２'!P26,"")</f>
      </c>
      <c r="F59" s="21">
        <f>IF('女子入力シート２'!M26&lt;&gt;"",VLOOKUP('女子入力シート'!$R$1,'学校番号'!$A$1:$C$32,3),"")</f>
      </c>
      <c r="G59" s="21">
        <f>IF('女子入力シート２'!O26&lt;&gt;"",'女子入力シート２'!O26,"")</f>
      </c>
      <c r="H59" s="21">
        <f>IF('女子入力シート２'!Q26&lt;&gt;"",'女子入力シート２'!Q26,"")</f>
      </c>
    </row>
    <row r="60" spans="1:8" ht="13.5">
      <c r="A60" s="21">
        <v>38</v>
      </c>
      <c r="B60" s="21">
        <f>IF('女子入力シート２'!M27&lt;&gt;"",VLOOKUP('女子入力シート'!$R$1,'学校番号'!$A$1:$C$32,2)&amp;WIDECHAR(A60),"")</f>
      </c>
      <c r="C60" s="21">
        <f>IF('女子入力シート２'!M27&lt;&gt;"",VLOOKUP('女子入力シート'!$R$1,'学校番号'!$A$1:$C$32,1)*100+A60,"")</f>
      </c>
      <c r="D60" s="21">
        <f>IF('女子入力シート２'!M27&lt;&gt;"",'女子入力シート２'!M27,"")</f>
      </c>
      <c r="E60" s="21">
        <f>IF('女子入力シート２'!P27&lt;&gt;"",'女子入力シート２'!P27,"")</f>
      </c>
      <c r="F60" s="21">
        <f>IF('女子入力シート２'!M27&lt;&gt;"",VLOOKUP('女子入力シート'!$R$1,'学校番号'!$A$1:$C$32,3),"")</f>
      </c>
      <c r="G60" s="21">
        <f>IF('女子入力シート２'!O27&lt;&gt;"",'女子入力シート２'!O27,"")</f>
      </c>
      <c r="H60" s="21">
        <f>IF('女子入力シート２'!Q27&lt;&gt;"",'女子入力シート２'!Q27,"")</f>
      </c>
    </row>
    <row r="61" spans="1:8" ht="13.5">
      <c r="A61" s="21">
        <v>39</v>
      </c>
      <c r="B61" s="21">
        <f>IF('女子入力シート２'!M28&lt;&gt;"",VLOOKUP('女子入力シート'!$R$1,'学校番号'!$A$1:$C$32,2)&amp;WIDECHAR(A61),"")</f>
      </c>
      <c r="C61" s="21">
        <f>IF('女子入力シート２'!M28&lt;&gt;"",VLOOKUP('女子入力シート'!$R$1,'学校番号'!$A$1:$C$32,1)*100+A61,"")</f>
      </c>
      <c r="D61" s="21">
        <f>IF('女子入力シート２'!M28&lt;&gt;"",'女子入力シート２'!M28,"")</f>
      </c>
      <c r="E61" s="21">
        <f>IF('女子入力シート２'!P28&lt;&gt;"",'女子入力シート２'!P28,"")</f>
      </c>
      <c r="F61" s="21">
        <f>IF('女子入力シート２'!M28&lt;&gt;"",VLOOKUP('女子入力シート'!$R$1,'学校番号'!$A$1:$C$32,3),"")</f>
      </c>
      <c r="G61" s="21">
        <f>IF('女子入力シート２'!O28&lt;&gt;"",'女子入力シート２'!O28,"")</f>
      </c>
      <c r="H61" s="21">
        <f>IF('女子入力シート２'!Q28&lt;&gt;"",'女子入力シート２'!Q28,"")</f>
      </c>
    </row>
    <row r="62" spans="1:8" ht="13.5">
      <c r="A62" s="21">
        <v>40</v>
      </c>
      <c r="B62" s="21">
        <f>IF('女子入力シート２'!M29&lt;&gt;"",VLOOKUP('女子入力シート'!$R$1,'学校番号'!$A$1:$C$32,2)&amp;WIDECHAR(A62),"")</f>
      </c>
      <c r="C62" s="21">
        <f>IF('女子入力シート２'!M29&lt;&gt;"",VLOOKUP('女子入力シート'!$R$1,'学校番号'!$A$1:$C$32,1)*100+A62,"")</f>
      </c>
      <c r="D62" s="21">
        <f>IF('女子入力シート２'!M29&lt;&gt;"",'女子入力シート２'!M29,"")</f>
      </c>
      <c r="E62" s="21">
        <f>IF('女子入力シート２'!P29&lt;&gt;"",'女子入力シート２'!P29,"")</f>
      </c>
      <c r="F62" s="21">
        <f>IF('女子入力シート２'!M29&lt;&gt;"",VLOOKUP('女子入力シート'!$R$1,'学校番号'!$A$1:$C$32,3),"")</f>
      </c>
      <c r="G62" s="21">
        <f>IF('女子入力シート２'!O29&lt;&gt;"",'女子入力シート２'!O29,"")</f>
      </c>
      <c r="H62" s="21">
        <f>IF('女子入力シート２'!Q29&lt;&gt;"",'女子入力シート２'!Q29,"")</f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nobuyoshi</dc:creator>
  <cp:keywords/>
  <dc:description/>
  <cp:lastModifiedBy>神奈川県教育委員会</cp:lastModifiedBy>
  <cp:lastPrinted>2017-10-16T04:41:00Z</cp:lastPrinted>
  <dcterms:created xsi:type="dcterms:W3CDTF">1997-01-08T22:48:59Z</dcterms:created>
  <dcterms:modified xsi:type="dcterms:W3CDTF">2023-10-13T06:19:57Z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芸術科目訂正資料丸山先生へ">
    <vt:lpwstr/>
  </property>
  <property fmtid="{D5CDD505-2E9C-101B-9397-08002B2CF9AE}" pid="4" name="TaxCatchAll">
    <vt:lpwstr/>
  </property>
</Properties>
</file>